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935"/>
  </bookViews>
  <sheets>
    <sheet name="总表" sheetId="2" r:id="rId1"/>
    <sheet name="简表" sheetId="3" r:id="rId2"/>
  </sheets>
  <calcPr calcId="144525" concurrentCalc="0"/>
</workbook>
</file>

<file path=xl/sharedStrings.xml><?xml version="1.0" encoding="utf-8"?>
<sst xmlns="http://schemas.openxmlformats.org/spreadsheetml/2006/main" count="207" uniqueCount="63">
  <si>
    <t>浙江工商大学学生素质评价成绩汇总表（阿语16级大学三年素质评价总评表之总表）</t>
  </si>
  <si>
    <t>学号</t>
  </si>
  <si>
    <t>姓名</t>
  </si>
  <si>
    <t>性别</t>
  </si>
  <si>
    <t>品德素质</t>
  </si>
  <si>
    <t>专业素质</t>
  </si>
  <si>
    <t>身心素质</t>
  </si>
  <si>
    <t>基本项总分</t>
  </si>
  <si>
    <t>名次</t>
  </si>
  <si>
    <t>综合能力
（记实基本分为75分）</t>
  </si>
  <si>
    <t>备注</t>
  </si>
  <si>
    <t>年份</t>
  </si>
  <si>
    <t>记实</t>
  </si>
  <si>
    <t>品德评议</t>
  </si>
  <si>
    <t>总分</t>
  </si>
  <si>
    <t>平均分</t>
  </si>
  <si>
    <t>基本成绩</t>
  </si>
  <si>
    <t>附加分</t>
  </si>
  <si>
    <t>身体素质</t>
  </si>
  <si>
    <t>心理素质评议</t>
  </si>
  <si>
    <t>基本项平均分</t>
  </si>
  <si>
    <t>研究 创新</t>
  </si>
  <si>
    <t>专业 技能</t>
  </si>
  <si>
    <t>组织 领导</t>
  </si>
  <si>
    <t>社会 实践</t>
  </si>
  <si>
    <t>文体特长</t>
  </si>
  <si>
    <t>总分（百分制）</t>
  </si>
  <si>
    <t>郑欣云</t>
  </si>
  <si>
    <t>女</t>
  </si>
  <si>
    <t>0</t>
  </si>
  <si>
    <t>王丽宏</t>
  </si>
  <si>
    <t>10</t>
  </si>
  <si>
    <t>张轶璞</t>
  </si>
  <si>
    <t>男</t>
  </si>
  <si>
    <t>20</t>
  </si>
  <si>
    <t>赵栩航</t>
  </si>
  <si>
    <t>周菁超</t>
  </si>
  <si>
    <t>顾奕晗</t>
  </si>
  <si>
    <t>陆文秀</t>
  </si>
  <si>
    <t>15</t>
  </si>
  <si>
    <t>徐昊彬</t>
  </si>
  <si>
    <t>陈慕佳</t>
  </si>
  <si>
    <t>丁晓媚</t>
  </si>
  <si>
    <t>郭淑珺</t>
  </si>
  <si>
    <t>3</t>
  </si>
  <si>
    <t>屠晨霞</t>
  </si>
  <si>
    <t>7.5</t>
  </si>
  <si>
    <t>4</t>
  </si>
  <si>
    <t>漏佳颖</t>
  </si>
  <si>
    <t>潘余帆</t>
  </si>
  <si>
    <t>谢茜雅</t>
  </si>
  <si>
    <t>9</t>
  </si>
  <si>
    <t>朱怡</t>
  </si>
  <si>
    <t>12.5</t>
  </si>
  <si>
    <t>章巧艳</t>
  </si>
  <si>
    <t>何怡湉</t>
  </si>
  <si>
    <t>张健</t>
  </si>
  <si>
    <t>杨家辉</t>
  </si>
  <si>
    <t>注：本表一式二份，一份交学生处、一份学院留存(含电子版和纸质版)，纸质版第二页首请加上项目栏。</t>
  </si>
  <si>
    <t>学院： 东方语言文化学院                   班级：阿拉伯语1601班                  辅导员（签名）：          院（盖章）                   年   月   日</t>
  </si>
  <si>
    <t>浙江工商大学学生素质评价成绩汇总表（阿语16级大学三年素质评价总评表之简表））</t>
  </si>
  <si>
    <t>基本项</t>
  </si>
  <si>
    <t>综合能力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</si>
</sst>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_ "/>
    <numFmt numFmtId="178" formatCode="0.00_ "/>
    <numFmt numFmtId="179" formatCode="0.0"/>
    <numFmt numFmtId="180" formatCode="0.00_);[Red]\(0.00\)"/>
  </numFmts>
  <fonts count="47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b/>
      <sz val="12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sz val="11"/>
      <color indexed="20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4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92">
    <xf numFmtId="0" fontId="0" fillId="0" borderId="0"/>
    <xf numFmtId="42" fontId="12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12" fillId="8" borderId="8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28" fillId="24" borderId="7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7" fillId="32" borderId="14" applyNumberFormat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20" borderId="1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1" fillId="11" borderId="17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1" fillId="11" borderId="17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40" fillId="33" borderId="16" applyNumberFormat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/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3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40" fillId="33" borderId="16" applyNumberFormat="0" applyAlignment="0" applyProtection="0">
      <alignment vertical="center"/>
    </xf>
    <xf numFmtId="0" fontId="40" fillId="33" borderId="1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41" fillId="11" borderId="17" applyNumberFormat="0" applyAlignment="0" applyProtection="0">
      <alignment vertical="center"/>
    </xf>
    <xf numFmtId="0" fontId="46" fillId="12" borderId="9" applyNumberFormat="0" applyAlignment="0" applyProtection="0">
      <alignment vertical="center"/>
    </xf>
    <xf numFmtId="0" fontId="46" fillId="12" borderId="9" applyNumberFormat="0" applyAlignment="0" applyProtection="0">
      <alignment vertical="center"/>
    </xf>
    <xf numFmtId="0" fontId="46" fillId="12" borderId="9" applyNumberFormat="0" applyAlignment="0" applyProtection="0">
      <alignment vertical="center"/>
    </xf>
    <xf numFmtId="0" fontId="0" fillId="20" borderId="18" applyNumberFormat="0" applyFont="0" applyAlignment="0" applyProtection="0">
      <alignment vertical="center"/>
    </xf>
    <xf numFmtId="0" fontId="0" fillId="20" borderId="18" applyNumberFormat="0" applyFont="0" applyAlignment="0" applyProtection="0">
      <alignment vertical="center"/>
    </xf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0" fontId="0" fillId="0" borderId="3" xfId="0" applyBorder="1"/>
    <xf numFmtId="178" fontId="0" fillId="0" borderId="3" xfId="0" applyNumberFormat="1" applyBorder="1"/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78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3" xfId="0" applyFont="1" applyBorder="1"/>
    <xf numFmtId="0" fontId="0" fillId="0" borderId="0" xfId="0" applyBorder="1"/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8" fontId="2" fillId="0" borderId="3" xfId="0" applyNumberFormat="1" applyFont="1" applyBorder="1" applyAlignment="1">
      <alignment horizontal="center" vertical="center" wrapText="1"/>
    </xf>
    <xf numFmtId="0" fontId="0" fillId="0" borderId="3" xfId="76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8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178" fontId="0" fillId="0" borderId="3" xfId="76" applyNumberFormat="1" applyFont="1" applyBorder="1" applyAlignment="1">
      <alignment horizontal="center" vertical="center"/>
    </xf>
    <xf numFmtId="179" fontId="9" fillId="0" borderId="3" xfId="0" applyNumberFormat="1" applyFont="1" applyFill="1" applyBorder="1" applyAlignment="1">
      <alignment horizontal="center"/>
    </xf>
    <xf numFmtId="180" fontId="0" fillId="0" borderId="3" xfId="0" applyNumberFormat="1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 wrapText="1"/>
    </xf>
    <xf numFmtId="180" fontId="0" fillId="0" borderId="3" xfId="151" applyNumberFormat="1" applyFont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9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20% - 强调文字颜色 3 2 2" xfId="11"/>
    <cellStyle name="60% - 强调文字颜色 3" xfId="12" builtinId="40"/>
    <cellStyle name="超链接" xfId="13" builtinId="8"/>
    <cellStyle name="百分比" xfId="14" builtinId="5"/>
    <cellStyle name="20% - 强调文字颜色 2 2 2" xfId="15"/>
    <cellStyle name="已访问的超链接" xfId="16" builtinId="9"/>
    <cellStyle name="常规 6" xfId="17"/>
    <cellStyle name="注释" xfId="18" builtinId="10"/>
    <cellStyle name="60% - 强调文字颜色 2" xfId="19" builtinId="36"/>
    <cellStyle name="解释性文本 2 2" xfId="20"/>
    <cellStyle name="标题 4" xfId="21" builtinId="19"/>
    <cellStyle name="警告文本" xfId="22" builtinId="11"/>
    <cellStyle name="20% - 强调文字颜色 5 2 3" xfId="23"/>
    <cellStyle name="强调文字颜色 1 2 3" xfId="24"/>
    <cellStyle name="60% - 强调文字颜色 2 2 2" xfId="25"/>
    <cellStyle name="标题" xfId="26" builtinId="15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20% - 强调文字颜色 3 2 3" xfId="32"/>
    <cellStyle name="60% - 强调文字颜色 4" xfId="33" builtinId="44"/>
    <cellStyle name="输出" xfId="34" builtinId="21"/>
    <cellStyle name="计算" xfId="35" builtinId="22"/>
    <cellStyle name="40% - 强调文字颜色 4 2" xfId="36"/>
    <cellStyle name="检查单元格" xfId="37" builtinId="23"/>
    <cellStyle name="20% - 强调文字颜色 6" xfId="38" builtinId="50"/>
    <cellStyle name="强调文字颜色 2" xfId="39" builtinId="33"/>
    <cellStyle name="注释 2 3" xfId="40"/>
    <cellStyle name="链接单元格" xfId="41" builtinId="24"/>
    <cellStyle name="60% - 强调文字颜色 4 2 3" xfId="42"/>
    <cellStyle name="汇总" xfId="43" builtinId="25"/>
    <cellStyle name="好" xfId="44" builtinId="26"/>
    <cellStyle name="40% - 强调文字颜色 2 2" xfId="45"/>
    <cellStyle name="20% - 强调文字颜色 1 2 3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输出 2" xfId="52"/>
    <cellStyle name="20% - 强调文字颜色 2" xfId="53" builtinId="34"/>
    <cellStyle name="40% - 强调文字颜色 2" xfId="54" builtinId="35"/>
    <cellStyle name="强调文字颜色 3" xfId="55" builtinId="37"/>
    <cellStyle name="常规 3 2" xfId="56"/>
    <cellStyle name="20% - 强调文字颜色 4 2 2" xfId="57"/>
    <cellStyle name="强调文字颜色 4" xfId="58" builtinId="41"/>
    <cellStyle name="20% - 强调文字颜色 4" xfId="59" builtinId="42"/>
    <cellStyle name="40% - 强调文字颜色 4" xfId="60" builtinId="43"/>
    <cellStyle name="常规 3 3" xfId="61"/>
    <cellStyle name="20% - 强调文字颜色 4 2 3" xfId="62"/>
    <cellStyle name="强调文字颜色 5" xfId="63" builtinId="45"/>
    <cellStyle name="40% - 强调文字颜色 5" xfId="64" builtinId="47"/>
    <cellStyle name="60% - 强调文字颜色 5" xfId="65" builtinId="48"/>
    <cellStyle name="强调文字颜色 6" xfId="66" builtinId="49"/>
    <cellStyle name="适中 2" xfId="67"/>
    <cellStyle name="40% - 强调文字颜色 6" xfId="68" builtinId="51"/>
    <cellStyle name="60% - 强调文字颜色 6" xfId="69" builtinId="52"/>
    <cellStyle name="20% - 强调文字颜色 3 2" xfId="70"/>
    <cellStyle name="20% - 强调文字颜色 1 2 2" xfId="71"/>
    <cellStyle name="输出 2 2" xfId="72"/>
    <cellStyle name="20% - 强调文字颜色 2 2" xfId="73"/>
    <cellStyle name="20% - 强调文字颜色 5 2" xfId="74"/>
    <cellStyle name="20% - 强调文字颜色 2 2 3" xfId="75"/>
    <cellStyle name="常规 3" xfId="76"/>
    <cellStyle name="20% - 强调文字颜色 4 2" xfId="77"/>
    <cellStyle name="20% - 强调文字颜色 5 2 2" xfId="78"/>
    <cellStyle name="20% - 强调文字颜色 6 2" xfId="79"/>
    <cellStyle name="20% - 强调文字颜色 6 2 2" xfId="80"/>
    <cellStyle name="20% - 强调文字颜色 6 2 3" xfId="81"/>
    <cellStyle name="40% - 强调文字颜色 1 2" xfId="82"/>
    <cellStyle name="40% - 强调文字颜色 1 2 2" xfId="83"/>
    <cellStyle name="40% - 强调文字颜色 1 2 3" xfId="84"/>
    <cellStyle name="40% - 强调文字颜色 2 2 2" xfId="85"/>
    <cellStyle name="40% - 强调文字颜色 2 2 3" xfId="86"/>
    <cellStyle name="计算 2 2" xfId="87"/>
    <cellStyle name="40% - 强调文字颜色 3 2" xfId="88"/>
    <cellStyle name="40% - 强调文字颜色 3 2 2" xfId="89"/>
    <cellStyle name="40% - 强调文字颜色 3 2 3" xfId="90"/>
    <cellStyle name="检查单元格 2" xfId="91"/>
    <cellStyle name="汇总 2 3" xfId="92"/>
    <cellStyle name="40% - 强调文字颜色 4 2 2" xfId="93"/>
    <cellStyle name="40% - 强调文字颜色 4 2 3" xfId="94"/>
    <cellStyle name="好 2 3" xfId="95"/>
    <cellStyle name="40% - 强调文字颜色 5 2" xfId="96"/>
    <cellStyle name="40% - 强调文字颜色 5 2 2" xfId="97"/>
    <cellStyle name="40% - 强调文字颜色 5 2 3" xfId="98"/>
    <cellStyle name="适中 2 2" xfId="99"/>
    <cellStyle name="40% - 强调文字颜色 6 2" xfId="100"/>
    <cellStyle name="40% - 强调文字颜色 6 2 2" xfId="101"/>
    <cellStyle name="40% - 强调文字颜色 6 2 3" xfId="102"/>
    <cellStyle name="60% - 强调文字颜色 1 2" xfId="103"/>
    <cellStyle name="60% - 强调文字颜色 1 2 2" xfId="104"/>
    <cellStyle name="60% - 强调文字颜色 1 2 3" xfId="105"/>
    <cellStyle name="常规 5" xfId="106"/>
    <cellStyle name="60% - 强调文字颜色 2 2" xfId="107"/>
    <cellStyle name="60% - 强调文字颜色 2 2 3" xfId="108"/>
    <cellStyle name="60% - 强调文字颜色 3 2" xfId="109"/>
    <cellStyle name="强调文字颜色 2 2 3" xfId="110"/>
    <cellStyle name="60% - 强调文字颜色 3 2 2" xfId="111"/>
    <cellStyle name="60% - 强调文字颜色 3 2 3" xfId="112"/>
    <cellStyle name="60% - 强调文字颜色 4 2" xfId="113"/>
    <cellStyle name="强调文字颜色 3 2 3" xfId="114"/>
    <cellStyle name="60% - 强调文字颜色 4 2 2" xfId="115"/>
    <cellStyle name="60% - 强调文字颜色 5 2" xfId="116"/>
    <cellStyle name="强调文字颜色 4 2 3" xfId="117"/>
    <cellStyle name="60% - 强调文字颜色 5 2 2" xfId="118"/>
    <cellStyle name="60% - 强调文字颜色 5 2 3" xfId="119"/>
    <cellStyle name="60% - 强调文字颜色 6 2" xfId="120"/>
    <cellStyle name="强调文字颜色 5 2 3" xfId="121"/>
    <cellStyle name="60% - 强调文字颜色 6 2 2" xfId="122"/>
    <cellStyle name="60% - 强调文字颜色 6 2 3" xfId="123"/>
    <cellStyle name="标题 1 2" xfId="124"/>
    <cellStyle name="标题 1 2 2" xfId="125"/>
    <cellStyle name="标题 1 2 3" xfId="126"/>
    <cellStyle name="标题 2 2" xfId="127"/>
    <cellStyle name="标题 2 2 2" xfId="128"/>
    <cellStyle name="标题 2 2 3" xfId="129"/>
    <cellStyle name="标题 3 2" xfId="130"/>
    <cellStyle name="标题 3 2 2" xfId="131"/>
    <cellStyle name="标题 3 2 3" xfId="132"/>
    <cellStyle name="标题 4 2" xfId="133"/>
    <cellStyle name="标题 4 2 2" xfId="134"/>
    <cellStyle name="标题 4 2 3" xfId="135"/>
    <cellStyle name="解释性文本 2 3" xfId="136"/>
    <cellStyle name="标题 5" xfId="137"/>
    <cellStyle name="标题 5 2" xfId="138"/>
    <cellStyle name="标题 5 3" xfId="139"/>
    <cellStyle name="差 2" xfId="140"/>
    <cellStyle name="差 2 2" xfId="141"/>
    <cellStyle name="差 2 3" xfId="142"/>
    <cellStyle name="常规 2" xfId="143"/>
    <cellStyle name="常规 2 2" xfId="144"/>
    <cellStyle name="常规 2 2 2" xfId="145"/>
    <cellStyle name="常规 2 2 3" xfId="146"/>
    <cellStyle name="常规 2 3" xfId="147"/>
    <cellStyle name="常规 2 4" xfId="148"/>
    <cellStyle name="强调文字颜色 4 2" xfId="149"/>
    <cellStyle name="常规 2 5" xfId="150"/>
    <cellStyle name="常规 3 4" xfId="151"/>
    <cellStyle name="常规 4" xfId="152"/>
    <cellStyle name="常规 4 2" xfId="153"/>
    <cellStyle name="常规 4 4" xfId="154"/>
    <cellStyle name="常规 4 2 2" xfId="155"/>
    <cellStyle name="强调文字颜色 6 2" xfId="156"/>
    <cellStyle name="常规 4 5" xfId="157"/>
    <cellStyle name="常规 4 2 3" xfId="158"/>
    <cellStyle name="常规 4 3" xfId="159"/>
    <cellStyle name="好 2" xfId="160"/>
    <cellStyle name="好 2 2" xfId="161"/>
    <cellStyle name="汇总 2" xfId="162"/>
    <cellStyle name="汇总 2 2" xfId="163"/>
    <cellStyle name="计算 2 3" xfId="164"/>
    <cellStyle name="检查单元格 2 2" xfId="165"/>
    <cellStyle name="检查单元格 2 3" xfId="166"/>
    <cellStyle name="解释性文本 2" xfId="167"/>
    <cellStyle name="警告文本 2" xfId="168"/>
    <cellStyle name="警告文本 2 2" xfId="169"/>
    <cellStyle name="警告文本 2 3" xfId="170"/>
    <cellStyle name="链接单元格 2" xfId="171"/>
    <cellStyle name="链接单元格 2 2" xfId="172"/>
    <cellStyle name="链接单元格 2 3" xfId="173"/>
    <cellStyle name="强调文字颜色 1 2" xfId="174"/>
    <cellStyle name="强调文字颜色 1 2 2" xfId="175"/>
    <cellStyle name="强调文字颜色 2 2" xfId="176"/>
    <cellStyle name="强调文字颜色 2 2 2" xfId="177"/>
    <cellStyle name="强调文字颜色 3 2" xfId="178"/>
    <cellStyle name="适中 2 3" xfId="179"/>
    <cellStyle name="强调文字颜色 3 2 2" xfId="180"/>
    <cellStyle name="强调文字颜色 4 2 2" xfId="181"/>
    <cellStyle name="强调文字颜色 5 2" xfId="182"/>
    <cellStyle name="强调文字颜色 5 2 2" xfId="183"/>
    <cellStyle name="强调文字颜色 6 2 2" xfId="184"/>
    <cellStyle name="强调文字颜色 6 2 3" xfId="185"/>
    <cellStyle name="输出 2 3" xfId="186"/>
    <cellStyle name="输入 2" xfId="187"/>
    <cellStyle name="输入 2 2" xfId="188"/>
    <cellStyle name="输入 2 3" xfId="189"/>
    <cellStyle name="注释 2" xfId="190"/>
    <cellStyle name="注释 2 2" xfId="19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65"/>
  <sheetViews>
    <sheetView tabSelected="1" zoomScale="60" zoomScaleNormal="60" topLeftCell="A37" workbookViewId="0">
      <selection activeCell="O16" sqref="O16:O18"/>
    </sheetView>
  </sheetViews>
  <sheetFormatPr defaultColWidth="8.625" defaultRowHeight="14.25"/>
  <cols>
    <col min="1" max="1" width="14.625" customWidth="1"/>
    <col min="2" max="2" width="10.5" customWidth="1"/>
    <col min="9" max="10" width="12.625"/>
    <col min="15" max="15" width="12.625"/>
    <col min="23" max="23" width="8.75"/>
    <col min="25" max="26" width="12.625"/>
  </cols>
  <sheetData>
    <row r="1" ht="81.95" customHeight="1" spans="1:36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</row>
    <row r="2" ht="30.95" customHeight="1" spans="1:36">
      <c r="A2" s="23" t="s">
        <v>1</v>
      </c>
      <c r="B2" s="23" t="s">
        <v>2</v>
      </c>
      <c r="C2" s="24" t="s">
        <v>3</v>
      </c>
      <c r="D2" s="24"/>
      <c r="E2" s="24"/>
      <c r="F2" s="24" t="s">
        <v>4</v>
      </c>
      <c r="G2" s="24"/>
      <c r="H2" s="24"/>
      <c r="I2" s="24"/>
      <c r="J2" s="24"/>
      <c r="K2" s="23" t="s">
        <v>5</v>
      </c>
      <c r="L2" s="23"/>
      <c r="M2" s="23"/>
      <c r="N2" s="23"/>
      <c r="O2" s="23"/>
      <c r="P2" s="23"/>
      <c r="Q2" s="23" t="s">
        <v>6</v>
      </c>
      <c r="R2" s="23"/>
      <c r="S2" s="23"/>
      <c r="T2" s="23"/>
      <c r="U2" s="23"/>
      <c r="V2" s="23"/>
      <c r="W2" s="24" t="s">
        <v>7</v>
      </c>
      <c r="X2" s="24" t="s">
        <v>8</v>
      </c>
      <c r="Y2" s="24"/>
      <c r="Z2" s="24"/>
      <c r="AA2" s="24" t="s">
        <v>9</v>
      </c>
      <c r="AB2" s="24"/>
      <c r="AC2" s="24"/>
      <c r="AD2" s="24"/>
      <c r="AE2" s="24"/>
      <c r="AF2" s="24"/>
      <c r="AG2" s="24"/>
      <c r="AH2" s="24"/>
      <c r="AI2" s="24"/>
      <c r="AJ2" s="23" t="s">
        <v>10</v>
      </c>
    </row>
    <row r="3" ht="63" customHeight="1" spans="1:36">
      <c r="A3" s="23"/>
      <c r="B3" s="23"/>
      <c r="C3" s="24"/>
      <c r="D3" s="24" t="s">
        <v>11</v>
      </c>
      <c r="E3" s="24" t="s">
        <v>12</v>
      </c>
      <c r="F3" s="25" t="s">
        <v>13</v>
      </c>
      <c r="G3" s="25" t="s">
        <v>14</v>
      </c>
      <c r="H3" s="24" t="s">
        <v>8</v>
      </c>
      <c r="I3" s="24" t="s">
        <v>15</v>
      </c>
      <c r="J3" s="24" t="s">
        <v>8</v>
      </c>
      <c r="K3" s="24" t="s">
        <v>16</v>
      </c>
      <c r="L3" s="24" t="s">
        <v>17</v>
      </c>
      <c r="M3" s="24" t="s">
        <v>14</v>
      </c>
      <c r="N3" s="24" t="s">
        <v>8</v>
      </c>
      <c r="O3" s="24" t="s">
        <v>15</v>
      </c>
      <c r="P3" s="24" t="s">
        <v>8</v>
      </c>
      <c r="Q3" s="24" t="s">
        <v>18</v>
      </c>
      <c r="R3" s="39" t="s">
        <v>19</v>
      </c>
      <c r="S3" s="24" t="s">
        <v>14</v>
      </c>
      <c r="T3" s="24" t="s">
        <v>8</v>
      </c>
      <c r="U3" s="24" t="s">
        <v>15</v>
      </c>
      <c r="V3" s="24" t="s">
        <v>8</v>
      </c>
      <c r="W3" s="24"/>
      <c r="X3" s="24"/>
      <c r="Y3" s="24" t="s">
        <v>20</v>
      </c>
      <c r="Z3" s="24" t="s">
        <v>8</v>
      </c>
      <c r="AA3" s="24" t="s">
        <v>21</v>
      </c>
      <c r="AB3" s="24" t="s">
        <v>22</v>
      </c>
      <c r="AC3" s="24" t="s">
        <v>23</v>
      </c>
      <c r="AD3" s="24" t="s">
        <v>24</v>
      </c>
      <c r="AE3" s="24" t="s">
        <v>25</v>
      </c>
      <c r="AF3" s="24" t="s">
        <v>26</v>
      </c>
      <c r="AG3" s="24" t="s">
        <v>8</v>
      </c>
      <c r="AH3" s="24" t="s">
        <v>15</v>
      </c>
      <c r="AI3" s="24" t="s">
        <v>8</v>
      </c>
      <c r="AJ3" s="23"/>
    </row>
    <row r="4" spans="1:36">
      <c r="A4" s="26">
        <v>1511050120</v>
      </c>
      <c r="B4" s="26" t="s">
        <v>27</v>
      </c>
      <c r="C4" s="27" t="s">
        <v>28</v>
      </c>
      <c r="D4" s="28">
        <v>2016</v>
      </c>
      <c r="E4" s="28">
        <v>60</v>
      </c>
      <c r="F4" s="29">
        <v>96.55</v>
      </c>
      <c r="G4" s="29">
        <f>F4*0.7+E4*0.3</f>
        <v>85.585</v>
      </c>
      <c r="H4" s="27">
        <v>25</v>
      </c>
      <c r="I4" s="27">
        <f>(F4+F5+F6)/3</f>
        <v>96.3</v>
      </c>
      <c r="J4" s="27">
        <f>RANK(I4,$I$4:$I$63,0)</f>
        <v>19</v>
      </c>
      <c r="K4" s="26">
        <v>75.92</v>
      </c>
      <c r="L4" s="27">
        <v>0</v>
      </c>
      <c r="M4" s="26">
        <f>K4+L4</f>
        <v>75.92</v>
      </c>
      <c r="N4" s="26">
        <v>22</v>
      </c>
      <c r="O4" s="36">
        <f>(M4+M5+M6)/3</f>
        <v>73.6566666666667</v>
      </c>
      <c r="P4" s="26">
        <f>RANK(O4,$O$4:$O$63,0)</f>
        <v>17</v>
      </c>
      <c r="Q4" s="27">
        <v>71</v>
      </c>
      <c r="R4" s="40">
        <v>96.55</v>
      </c>
      <c r="S4" s="29">
        <f>Q4*0.7+R4*0.3</f>
        <v>78.665</v>
      </c>
      <c r="T4" s="28">
        <v>24</v>
      </c>
      <c r="U4" s="29">
        <f>(S4+S5+S6)/3</f>
        <v>66.3883333333333</v>
      </c>
      <c r="V4" s="28">
        <f>RANK(U4,$U$4:$U$63,0)</f>
        <v>20</v>
      </c>
      <c r="W4" s="29">
        <f>G4*0.25+M4*0.6+S4*0.15</f>
        <v>78.748</v>
      </c>
      <c r="X4" s="27">
        <v>23</v>
      </c>
      <c r="Y4" s="29">
        <f>(W4+W5+W6)/3</f>
        <v>75.7064166666667</v>
      </c>
      <c r="Z4" s="6">
        <f>RANK(Y4,$Y$4:$Y$63,0)</f>
        <v>19</v>
      </c>
      <c r="AA4" s="27"/>
      <c r="AB4" s="27">
        <v>6</v>
      </c>
      <c r="AC4" s="27"/>
      <c r="AD4" s="27"/>
      <c r="AE4" s="27"/>
      <c r="AF4" s="29">
        <f>75+AA4*0.3+AB4*0.25+AC4*0.15+AD4*0.15+AE4*0.15</f>
        <v>76.5</v>
      </c>
      <c r="AG4" s="27">
        <v>3</v>
      </c>
      <c r="AH4" s="29">
        <f>(AF4+AF5+AF6)/3</f>
        <v>76.5</v>
      </c>
      <c r="AI4" s="27">
        <f>RANK(AH4,$AH$4:$AH$63,0)</f>
        <v>20</v>
      </c>
      <c r="AJ4" s="30"/>
    </row>
    <row r="5" spans="1:36">
      <c r="A5" s="26"/>
      <c r="B5" s="26"/>
      <c r="C5" s="27"/>
      <c r="D5" s="30">
        <v>2017</v>
      </c>
      <c r="E5" s="30">
        <v>60</v>
      </c>
      <c r="F5" s="29">
        <v>96.35</v>
      </c>
      <c r="G5" s="29">
        <v>85.445</v>
      </c>
      <c r="H5" s="27">
        <v>20</v>
      </c>
      <c r="I5" s="27"/>
      <c r="J5" s="27"/>
      <c r="K5" s="26">
        <v>73</v>
      </c>
      <c r="L5" s="27">
        <v>0</v>
      </c>
      <c r="M5" s="26">
        <v>73</v>
      </c>
      <c r="N5" s="26">
        <v>17</v>
      </c>
      <c r="O5" s="36"/>
      <c r="P5" s="26"/>
      <c r="Q5" s="27">
        <v>68</v>
      </c>
      <c r="R5" s="40">
        <v>96</v>
      </c>
      <c r="S5" s="29">
        <v>76.4</v>
      </c>
      <c r="T5" s="28">
        <v>18</v>
      </c>
      <c r="U5" s="29"/>
      <c r="V5" s="28"/>
      <c r="W5" s="29">
        <v>76.62125</v>
      </c>
      <c r="X5" s="27">
        <v>18</v>
      </c>
      <c r="Y5" s="29"/>
      <c r="Z5" s="6"/>
      <c r="AA5" s="27" t="s">
        <v>29</v>
      </c>
      <c r="AB5" s="27">
        <v>6</v>
      </c>
      <c r="AC5" s="27" t="s">
        <v>29</v>
      </c>
      <c r="AD5" s="27" t="s">
        <v>29</v>
      </c>
      <c r="AE5" s="27" t="s">
        <v>29</v>
      </c>
      <c r="AF5" s="29">
        <v>76.5</v>
      </c>
      <c r="AG5" s="27">
        <v>16</v>
      </c>
      <c r="AH5" s="29"/>
      <c r="AI5" s="27"/>
      <c r="AJ5" s="30"/>
    </row>
    <row r="6" spans="1:36">
      <c r="A6" s="26"/>
      <c r="B6" s="26"/>
      <c r="C6" s="27"/>
      <c r="D6" s="30">
        <v>2018</v>
      </c>
      <c r="E6" s="30">
        <v>68</v>
      </c>
      <c r="F6" s="29">
        <v>96</v>
      </c>
      <c r="G6" s="29">
        <v>87.6</v>
      </c>
      <c r="H6" s="27">
        <v>1</v>
      </c>
      <c r="I6" s="27"/>
      <c r="J6" s="27"/>
      <c r="K6" s="26">
        <v>72.05</v>
      </c>
      <c r="L6" s="27">
        <v>0</v>
      </c>
      <c r="M6" s="26">
        <v>72.05</v>
      </c>
      <c r="N6" s="26">
        <v>16</v>
      </c>
      <c r="O6" s="36"/>
      <c r="P6" s="26"/>
      <c r="Q6" s="27">
        <v>21.9</v>
      </c>
      <c r="R6" s="40">
        <v>95.9</v>
      </c>
      <c r="S6" s="29">
        <v>44.1</v>
      </c>
      <c r="T6" s="28">
        <v>20</v>
      </c>
      <c r="U6" s="29"/>
      <c r="V6" s="28"/>
      <c r="W6" s="29">
        <v>71.75</v>
      </c>
      <c r="X6" s="27">
        <v>19</v>
      </c>
      <c r="Y6" s="29"/>
      <c r="Z6" s="6"/>
      <c r="AA6" s="27"/>
      <c r="AB6" s="27">
        <v>1.5</v>
      </c>
      <c r="AC6" s="27"/>
      <c r="AD6" s="27"/>
      <c r="AE6" s="27"/>
      <c r="AF6" s="29">
        <v>76.5</v>
      </c>
      <c r="AG6" s="27">
        <v>19</v>
      </c>
      <c r="AH6" s="29"/>
      <c r="AI6" s="27"/>
      <c r="AJ6" s="30"/>
    </row>
    <row r="7" spans="1:36">
      <c r="A7" s="27">
        <v>1622020103</v>
      </c>
      <c r="B7" s="26" t="s">
        <v>30</v>
      </c>
      <c r="C7" s="27" t="s">
        <v>28</v>
      </c>
      <c r="D7" s="30">
        <v>2016</v>
      </c>
      <c r="E7" s="30">
        <v>68</v>
      </c>
      <c r="F7" s="29">
        <v>97.2</v>
      </c>
      <c r="G7" s="29">
        <f>F7*0.7+E7*0.3</f>
        <v>88.44</v>
      </c>
      <c r="H7" s="27">
        <v>4</v>
      </c>
      <c r="I7" s="29">
        <f>(F7+F8+F9)/3</f>
        <v>96.7333333333333</v>
      </c>
      <c r="J7" s="27">
        <f>RANK(I7,$I$4:$I$63,0)</f>
        <v>11</v>
      </c>
      <c r="K7" s="26">
        <v>78.91</v>
      </c>
      <c r="L7" s="27">
        <v>0</v>
      </c>
      <c r="M7" s="26">
        <f>K7+L7</f>
        <v>78.91</v>
      </c>
      <c r="N7" s="26">
        <v>19</v>
      </c>
      <c r="O7" s="36">
        <f>(M7+M8+M9)/3</f>
        <v>79.94</v>
      </c>
      <c r="P7" s="26">
        <f>RANK(O7,$O$4:$O$63,0)</f>
        <v>14</v>
      </c>
      <c r="Q7" s="27">
        <v>79</v>
      </c>
      <c r="R7" s="40">
        <v>96.6</v>
      </c>
      <c r="S7" s="29">
        <f>Q7*0.7+R7*0.3</f>
        <v>84.28</v>
      </c>
      <c r="T7" s="28">
        <v>15</v>
      </c>
      <c r="U7" s="29">
        <f>(S7+S8+S9)/3</f>
        <v>85.7383333333333</v>
      </c>
      <c r="V7" s="28">
        <f>RANK(U7,$U$4:$U$63,0)</f>
        <v>6</v>
      </c>
      <c r="W7" s="29">
        <f>G7*0.25+M7*0.6+S7*0.15</f>
        <v>82.098</v>
      </c>
      <c r="X7" s="27">
        <v>19</v>
      </c>
      <c r="Y7" s="29">
        <f>(W7+W8+W9)/3</f>
        <v>82.6405833333333</v>
      </c>
      <c r="Z7" s="6">
        <f>RANK(Y7,$Y$4:$Y$63,0)</f>
        <v>13</v>
      </c>
      <c r="AA7" s="27"/>
      <c r="AB7" s="27"/>
      <c r="AC7" s="27">
        <v>7.5</v>
      </c>
      <c r="AD7" s="27"/>
      <c r="AE7" s="27">
        <v>1.2</v>
      </c>
      <c r="AF7" s="29">
        <f>75+AA7*0.3+AB7*0.25+AC7*0.15+AD7*0.15+AE7*0.15</f>
        <v>76.305</v>
      </c>
      <c r="AG7" s="27">
        <v>8</v>
      </c>
      <c r="AH7" s="29">
        <f>(AF7+AF8+AF9)/3</f>
        <v>78.2683333333333</v>
      </c>
      <c r="AI7" s="27">
        <f>RANK(AH7,$AH$4:$AH$63,0)</f>
        <v>11</v>
      </c>
      <c r="AJ7" s="30"/>
    </row>
    <row r="8" spans="1:36">
      <c r="A8" s="27"/>
      <c r="B8" s="26"/>
      <c r="C8" s="27"/>
      <c r="D8" s="30">
        <v>2017</v>
      </c>
      <c r="E8" s="30">
        <v>60</v>
      </c>
      <c r="F8" s="29">
        <v>97.1</v>
      </c>
      <c r="G8" s="29">
        <v>85.97</v>
      </c>
      <c r="H8" s="27">
        <v>13</v>
      </c>
      <c r="I8" s="29"/>
      <c r="J8" s="27"/>
      <c r="K8" s="26">
        <v>77.5</v>
      </c>
      <c r="L8" s="27">
        <v>0</v>
      </c>
      <c r="M8" s="26">
        <v>77.5</v>
      </c>
      <c r="N8" s="26">
        <v>14</v>
      </c>
      <c r="O8" s="36"/>
      <c r="P8" s="26"/>
      <c r="Q8" s="27">
        <v>81.5</v>
      </c>
      <c r="R8" s="40">
        <v>96.75</v>
      </c>
      <c r="S8" s="29">
        <v>86.075</v>
      </c>
      <c r="T8" s="28">
        <v>10</v>
      </c>
      <c r="U8" s="29"/>
      <c r="V8" s="28"/>
      <c r="W8" s="29">
        <v>80.90375</v>
      </c>
      <c r="X8" s="27">
        <v>14</v>
      </c>
      <c r="Y8" s="29"/>
      <c r="Z8" s="6"/>
      <c r="AA8" s="27">
        <v>0</v>
      </c>
      <c r="AB8" s="27">
        <v>6</v>
      </c>
      <c r="AC8" s="27" t="s">
        <v>31</v>
      </c>
      <c r="AD8" s="27" t="s">
        <v>29</v>
      </c>
      <c r="AE8" s="27">
        <v>0</v>
      </c>
      <c r="AF8" s="29">
        <v>78</v>
      </c>
      <c r="AG8" s="27">
        <v>12</v>
      </c>
      <c r="AH8" s="29"/>
      <c r="AI8" s="27"/>
      <c r="AJ8" s="30"/>
    </row>
    <row r="9" spans="1:36">
      <c r="A9" s="27"/>
      <c r="B9" s="26"/>
      <c r="C9" s="27"/>
      <c r="D9" s="30">
        <v>2018</v>
      </c>
      <c r="E9" s="30">
        <v>67.5</v>
      </c>
      <c r="F9" s="29">
        <v>95.9</v>
      </c>
      <c r="G9" s="29">
        <v>87.38</v>
      </c>
      <c r="H9" s="27">
        <v>19</v>
      </c>
      <c r="I9" s="29"/>
      <c r="J9" s="27"/>
      <c r="K9" s="26">
        <v>83.41</v>
      </c>
      <c r="L9" s="27">
        <v>0</v>
      </c>
      <c r="M9" s="26">
        <v>83.41</v>
      </c>
      <c r="N9" s="26">
        <v>10</v>
      </c>
      <c r="O9" s="36"/>
      <c r="P9" s="26"/>
      <c r="Q9" s="27">
        <v>83</v>
      </c>
      <c r="R9" s="40">
        <v>95.85</v>
      </c>
      <c r="S9" s="29">
        <v>86.86</v>
      </c>
      <c r="T9" s="28">
        <v>2</v>
      </c>
      <c r="U9" s="29"/>
      <c r="V9" s="28"/>
      <c r="W9" s="29">
        <v>84.92</v>
      </c>
      <c r="X9" s="27">
        <v>9</v>
      </c>
      <c r="Y9" s="29"/>
      <c r="Z9" s="6"/>
      <c r="AA9" s="27"/>
      <c r="AB9" s="27">
        <v>5.5</v>
      </c>
      <c r="AC9" s="27"/>
      <c r="AD9" s="27"/>
      <c r="AE9" s="27"/>
      <c r="AF9" s="29">
        <v>80.5</v>
      </c>
      <c r="AG9" s="27">
        <v>10</v>
      </c>
      <c r="AH9" s="29"/>
      <c r="AI9" s="27"/>
      <c r="AJ9" s="30"/>
    </row>
    <row r="10" spans="1:36">
      <c r="A10" s="27">
        <v>1622020106</v>
      </c>
      <c r="B10" s="26" t="s">
        <v>32</v>
      </c>
      <c r="C10" s="27" t="s">
        <v>33</v>
      </c>
      <c r="D10" s="30">
        <v>2016</v>
      </c>
      <c r="E10" s="30">
        <v>72</v>
      </c>
      <c r="F10" s="29">
        <v>97.7</v>
      </c>
      <c r="G10" s="29">
        <f>F10*0.7+E10*0.3</f>
        <v>89.99</v>
      </c>
      <c r="H10" s="27">
        <v>1</v>
      </c>
      <c r="I10" s="29">
        <f>(F10+F11+F12)/3</f>
        <v>96.9333333333333</v>
      </c>
      <c r="J10" s="27">
        <f>RANK(I10,$I$4:$I$63,0)</f>
        <v>6</v>
      </c>
      <c r="K10" s="26">
        <v>81.77</v>
      </c>
      <c r="L10" s="27">
        <v>0</v>
      </c>
      <c r="M10" s="26">
        <f>K10+L10</f>
        <v>81.77</v>
      </c>
      <c r="N10" s="26">
        <v>14</v>
      </c>
      <c r="O10" s="36">
        <f>(M10+M11+M12)/3</f>
        <v>80.19</v>
      </c>
      <c r="P10" s="26">
        <f>RANK(O10,$O$4:$O$63,0)</f>
        <v>13</v>
      </c>
      <c r="Q10" s="27">
        <v>73</v>
      </c>
      <c r="R10" s="40">
        <v>97.05</v>
      </c>
      <c r="S10" s="29">
        <f>Q10*0.7+R10*0.3</f>
        <v>80.215</v>
      </c>
      <c r="T10" s="28">
        <v>23</v>
      </c>
      <c r="U10" s="29">
        <f>(S10+S11+S12)/3</f>
        <v>79.3416666666667</v>
      </c>
      <c r="V10" s="28">
        <f>RANK(U10,$U$4:$U$63,0)</f>
        <v>17</v>
      </c>
      <c r="W10" s="29">
        <f>G10*0.25+M10*0.6+S10*0.15</f>
        <v>83.59175</v>
      </c>
      <c r="X10" s="27">
        <v>14</v>
      </c>
      <c r="Y10" s="29">
        <f>(W10+W11+W12)/3</f>
        <v>81.9400833333333</v>
      </c>
      <c r="Z10" s="6">
        <f>RANK(Y10,$Y$4:$Y$63,0)</f>
        <v>14</v>
      </c>
      <c r="AA10" s="27"/>
      <c r="AB10" s="27"/>
      <c r="AC10" s="27">
        <v>10</v>
      </c>
      <c r="AD10" s="27"/>
      <c r="AE10" s="27"/>
      <c r="AF10" s="29">
        <f>75+AA10*0.3+AB10*0.25+AC10*0.15+AD10*0.15+AE10*0.15</f>
        <v>76.5</v>
      </c>
      <c r="AG10" s="27">
        <v>3</v>
      </c>
      <c r="AH10" s="29">
        <f>(AF10+AF11+AF12)/3</f>
        <v>80.5833333333333</v>
      </c>
      <c r="AI10" s="27">
        <f>RANK(AH10,$AH$4:$AH$63,0)</f>
        <v>4</v>
      </c>
      <c r="AJ10" s="30"/>
    </row>
    <row r="11" spans="1:36">
      <c r="A11" s="27"/>
      <c r="B11" s="26"/>
      <c r="C11" s="27"/>
      <c r="D11" s="30">
        <v>2017</v>
      </c>
      <c r="E11" s="31">
        <v>59</v>
      </c>
      <c r="F11" s="32">
        <v>97.2</v>
      </c>
      <c r="G11" s="33">
        <v>85.74</v>
      </c>
      <c r="H11" s="34">
        <v>19</v>
      </c>
      <c r="I11" s="29"/>
      <c r="J11" s="27"/>
      <c r="K11" s="37">
        <v>81.1</v>
      </c>
      <c r="L11" s="34">
        <v>0</v>
      </c>
      <c r="M11" s="37">
        <v>81.1</v>
      </c>
      <c r="N11" s="34">
        <v>11</v>
      </c>
      <c r="O11" s="36"/>
      <c r="P11" s="26"/>
      <c r="Q11" s="34">
        <v>65.5</v>
      </c>
      <c r="R11" s="33">
        <v>96.8</v>
      </c>
      <c r="S11" s="33">
        <v>74.89</v>
      </c>
      <c r="T11" s="41">
        <v>19</v>
      </c>
      <c r="U11" s="29"/>
      <c r="V11" s="28"/>
      <c r="W11" s="34">
        <v>81.3285</v>
      </c>
      <c r="X11" s="34">
        <v>13</v>
      </c>
      <c r="Y11" s="29"/>
      <c r="Z11" s="6"/>
      <c r="AA11" s="42" t="s">
        <v>34</v>
      </c>
      <c r="AB11" s="42">
        <v>6</v>
      </c>
      <c r="AC11" s="42" t="s">
        <v>31</v>
      </c>
      <c r="AD11" s="42" t="s">
        <v>29</v>
      </c>
      <c r="AE11" s="42" t="s">
        <v>29</v>
      </c>
      <c r="AF11" s="34">
        <v>84</v>
      </c>
      <c r="AG11" s="34">
        <v>2</v>
      </c>
      <c r="AH11" s="29"/>
      <c r="AI11" s="27"/>
      <c r="AJ11" s="30"/>
    </row>
    <row r="12" spans="1:36">
      <c r="A12" s="27"/>
      <c r="B12" s="26"/>
      <c r="C12" s="27"/>
      <c r="D12" s="30">
        <v>2018</v>
      </c>
      <c r="E12" s="30">
        <v>67.5</v>
      </c>
      <c r="F12" s="29">
        <v>95.9</v>
      </c>
      <c r="G12" s="29">
        <v>87.38</v>
      </c>
      <c r="H12" s="27">
        <v>19</v>
      </c>
      <c r="I12" s="29"/>
      <c r="J12" s="27"/>
      <c r="K12" s="26">
        <v>77.7</v>
      </c>
      <c r="L12" s="27">
        <v>0</v>
      </c>
      <c r="M12" s="26">
        <v>77.7</v>
      </c>
      <c r="N12" s="26">
        <v>15</v>
      </c>
      <c r="O12" s="36"/>
      <c r="P12" s="26"/>
      <c r="Q12" s="27">
        <v>77.5</v>
      </c>
      <c r="R12" s="40">
        <v>95.55</v>
      </c>
      <c r="S12" s="29">
        <v>82.92</v>
      </c>
      <c r="T12" s="28">
        <v>7</v>
      </c>
      <c r="U12" s="29"/>
      <c r="V12" s="28"/>
      <c r="W12" s="29">
        <v>80.9</v>
      </c>
      <c r="X12" s="27">
        <v>14</v>
      </c>
      <c r="Y12" s="29"/>
      <c r="Z12" s="6"/>
      <c r="AA12" s="27"/>
      <c r="AB12" s="27">
        <v>4</v>
      </c>
      <c r="AC12" s="27">
        <v>2.25</v>
      </c>
      <c r="AD12" s="27"/>
      <c r="AE12" s="27"/>
      <c r="AF12" s="29">
        <v>81.25</v>
      </c>
      <c r="AG12" s="27">
        <v>9</v>
      </c>
      <c r="AH12" s="29"/>
      <c r="AI12" s="27"/>
      <c r="AJ12" s="30"/>
    </row>
    <row r="13" spans="1:36">
      <c r="A13" s="27">
        <v>1622020107</v>
      </c>
      <c r="B13" s="26" t="s">
        <v>35</v>
      </c>
      <c r="C13" s="27" t="s">
        <v>33</v>
      </c>
      <c r="D13" s="30">
        <v>2016</v>
      </c>
      <c r="E13" s="30">
        <v>64</v>
      </c>
      <c r="F13" s="29">
        <v>97.05</v>
      </c>
      <c r="G13" s="29">
        <f>F13*0.7+E13*0.3</f>
        <v>87.135</v>
      </c>
      <c r="H13" s="27">
        <v>17</v>
      </c>
      <c r="I13" s="29">
        <f>(F13+F14+F15)/3</f>
        <v>96.7</v>
      </c>
      <c r="J13" s="27">
        <f>RANK(I13,$I$4:$I$63,0)</f>
        <v>13</v>
      </c>
      <c r="K13" s="26">
        <v>74.64</v>
      </c>
      <c r="L13" s="27">
        <v>0</v>
      </c>
      <c r="M13" s="26">
        <f>K13+L13</f>
        <v>74.64</v>
      </c>
      <c r="N13" s="26">
        <v>23</v>
      </c>
      <c r="O13" s="36">
        <f>(M13+M14+M15)/3</f>
        <v>70.99</v>
      </c>
      <c r="P13" s="26">
        <f>RANK(O13,$O$4:$O$63,0)</f>
        <v>19</v>
      </c>
      <c r="Q13" s="27">
        <v>70</v>
      </c>
      <c r="R13" s="40">
        <v>96.9</v>
      </c>
      <c r="S13" s="29">
        <f>Q13*0.7+R13*0.3</f>
        <v>78.07</v>
      </c>
      <c r="T13" s="28">
        <v>25</v>
      </c>
      <c r="U13" s="29">
        <f>(S13+S14+S15)/3</f>
        <v>77.6883333333333</v>
      </c>
      <c r="V13" s="28">
        <f>RANK(U13,$U$4:$U$63,0)</f>
        <v>18</v>
      </c>
      <c r="W13" s="29">
        <f>G13*0.25+M13*0.6+S13*0.15</f>
        <v>78.27825</v>
      </c>
      <c r="X13" s="27">
        <v>24</v>
      </c>
      <c r="Y13" s="29">
        <f>(W13+W14+W15)/3</f>
        <v>76.0323333333333</v>
      </c>
      <c r="Z13" s="6">
        <f>RANK(Y13,$Y$4:$Y$63,0)</f>
        <v>18</v>
      </c>
      <c r="AA13" s="27"/>
      <c r="AB13" s="27"/>
      <c r="AC13" s="27"/>
      <c r="AD13" s="27"/>
      <c r="AE13" s="27"/>
      <c r="AF13" s="29">
        <f>75+AA13*0.3+AB13*0.25+AC13*0.15+AD13*0.15+AE13*0.15</f>
        <v>75</v>
      </c>
      <c r="AG13" s="27">
        <v>16</v>
      </c>
      <c r="AH13" s="29">
        <f>(AF13+AF14+AF15)/3</f>
        <v>76.8333333333333</v>
      </c>
      <c r="AI13" s="27">
        <f>RANK(AH13,$AH$4:$AH$63,0)</f>
        <v>18</v>
      </c>
      <c r="AJ13" s="30"/>
    </row>
    <row r="14" spans="1:36">
      <c r="A14" s="27"/>
      <c r="B14" s="26"/>
      <c r="C14" s="27"/>
      <c r="D14" s="30">
        <v>2017</v>
      </c>
      <c r="E14" s="30">
        <v>63</v>
      </c>
      <c r="F14" s="29">
        <v>97.1</v>
      </c>
      <c r="G14" s="29">
        <v>86.87</v>
      </c>
      <c r="H14" s="27">
        <v>9</v>
      </c>
      <c r="I14" s="29"/>
      <c r="J14" s="27"/>
      <c r="K14" s="26">
        <v>69.2</v>
      </c>
      <c r="L14" s="27">
        <v>0</v>
      </c>
      <c r="M14" s="26">
        <v>69.2</v>
      </c>
      <c r="N14" s="26">
        <v>19</v>
      </c>
      <c r="O14" s="36"/>
      <c r="P14" s="26"/>
      <c r="Q14" s="27">
        <v>63.5</v>
      </c>
      <c r="R14" s="40">
        <v>96.75</v>
      </c>
      <c r="S14" s="29">
        <v>73.475</v>
      </c>
      <c r="T14" s="28">
        <v>20</v>
      </c>
      <c r="U14" s="29"/>
      <c r="V14" s="28"/>
      <c r="W14" s="29">
        <v>74.25875</v>
      </c>
      <c r="X14" s="27">
        <v>20</v>
      </c>
      <c r="Y14" s="29"/>
      <c r="Z14" s="6"/>
      <c r="AA14" s="27" t="s">
        <v>29</v>
      </c>
      <c r="AB14" s="27">
        <v>6</v>
      </c>
      <c r="AC14" s="27" t="s">
        <v>29</v>
      </c>
      <c r="AD14" s="27" t="s">
        <v>29</v>
      </c>
      <c r="AE14" s="27" t="s">
        <v>29</v>
      </c>
      <c r="AF14" s="29">
        <v>76.5</v>
      </c>
      <c r="AG14" s="27">
        <v>16</v>
      </c>
      <c r="AH14" s="29"/>
      <c r="AI14" s="27"/>
      <c r="AJ14" s="30"/>
    </row>
    <row r="15" spans="1:36">
      <c r="A15" s="27"/>
      <c r="B15" s="26"/>
      <c r="C15" s="27"/>
      <c r="D15" s="30">
        <v>2018</v>
      </c>
      <c r="E15" s="30">
        <v>67.5</v>
      </c>
      <c r="F15" s="29">
        <v>95.95</v>
      </c>
      <c r="G15" s="29">
        <v>87.42</v>
      </c>
      <c r="H15" s="27">
        <v>17</v>
      </c>
      <c r="I15" s="29"/>
      <c r="J15" s="27"/>
      <c r="K15" s="26">
        <v>69.13</v>
      </c>
      <c r="L15" s="27">
        <v>0</v>
      </c>
      <c r="M15" s="26">
        <v>69.13</v>
      </c>
      <c r="N15" s="26">
        <v>18</v>
      </c>
      <c r="O15" s="36"/>
      <c r="P15" s="26"/>
      <c r="Q15" s="27">
        <v>75.5</v>
      </c>
      <c r="R15" s="40">
        <v>95.55</v>
      </c>
      <c r="S15" s="29">
        <v>81.52</v>
      </c>
      <c r="T15" s="28">
        <v>11</v>
      </c>
      <c r="U15" s="29"/>
      <c r="V15" s="28"/>
      <c r="W15" s="29">
        <v>75.56</v>
      </c>
      <c r="X15" s="27">
        <v>17</v>
      </c>
      <c r="Y15" s="29"/>
      <c r="Z15" s="6"/>
      <c r="AA15" s="27"/>
      <c r="AB15" s="27">
        <v>4</v>
      </c>
      <c r="AC15" s="27"/>
      <c r="AD15" s="27"/>
      <c r="AE15" s="27"/>
      <c r="AF15" s="29">
        <v>79</v>
      </c>
      <c r="AG15" s="27">
        <v>12</v>
      </c>
      <c r="AH15" s="29"/>
      <c r="AI15" s="27"/>
      <c r="AJ15" s="30"/>
    </row>
    <row r="16" spans="1:36">
      <c r="A16" s="27">
        <v>1622020109</v>
      </c>
      <c r="B16" s="26" t="s">
        <v>36</v>
      </c>
      <c r="C16" s="27" t="s">
        <v>28</v>
      </c>
      <c r="D16" s="30">
        <v>2016</v>
      </c>
      <c r="E16" s="30">
        <v>64</v>
      </c>
      <c r="F16" s="29">
        <v>96.95</v>
      </c>
      <c r="G16" s="29">
        <f>F16*0.7+E16*0.3</f>
        <v>87.065</v>
      </c>
      <c r="H16" s="27">
        <v>22</v>
      </c>
      <c r="I16" s="29">
        <f>(F16+F17+F18)/3</f>
        <v>97.1166666666667</v>
      </c>
      <c r="J16" s="27">
        <f>RANK(I16,$I$4:$I$63,0)</f>
        <v>5</v>
      </c>
      <c r="K16" s="26">
        <v>83.59</v>
      </c>
      <c r="L16" s="27">
        <v>0</v>
      </c>
      <c r="M16" s="26">
        <f>K16+L16</f>
        <v>83.59</v>
      </c>
      <c r="N16" s="26">
        <v>7</v>
      </c>
      <c r="O16" s="36">
        <f>(M16+M17+M18)/3</f>
        <v>85.1566666666667</v>
      </c>
      <c r="P16" s="26">
        <f>RANK(O16,$O$4:$O$63,0)</f>
        <v>6</v>
      </c>
      <c r="Q16" s="27">
        <v>75</v>
      </c>
      <c r="R16" s="40">
        <v>96.7</v>
      </c>
      <c r="S16" s="29">
        <f>Q16*0.7+R16*0.3</f>
        <v>81.51</v>
      </c>
      <c r="T16" s="28">
        <v>20</v>
      </c>
      <c r="U16" s="29">
        <f>(S16+S17+S18)/3</f>
        <v>82.745</v>
      </c>
      <c r="V16" s="28">
        <f>RANK(U16,$U$4:$U$63,0)</f>
        <v>14</v>
      </c>
      <c r="W16" s="29">
        <f>G16*0.25+M16*0.6+S16*0.15</f>
        <v>84.14675</v>
      </c>
      <c r="X16" s="27">
        <v>11</v>
      </c>
      <c r="Y16" s="29">
        <f>(W16+W17+W18)/3</f>
        <v>85.2505</v>
      </c>
      <c r="Z16" s="6">
        <f>RANK(Y16,$Y$4:$Y$63,0)</f>
        <v>7</v>
      </c>
      <c r="AA16" s="27"/>
      <c r="AB16" s="27"/>
      <c r="AC16" s="27"/>
      <c r="AD16" s="27"/>
      <c r="AE16" s="27">
        <v>3</v>
      </c>
      <c r="AF16" s="29">
        <f>75+AA16*0.3+AB16*0.25+AC16*0.15+AD16*0.15+AE16*0.15</f>
        <v>75.45</v>
      </c>
      <c r="AG16" s="27">
        <v>14</v>
      </c>
      <c r="AH16" s="29">
        <f>(AF16+AF17+AF18)/3</f>
        <v>80.3166666666667</v>
      </c>
      <c r="AI16" s="27">
        <f>RANK(AH16,$AH$4:$AH$63,0)</f>
        <v>5</v>
      </c>
      <c r="AJ16" s="30"/>
    </row>
    <row r="17" spans="1:36">
      <c r="A17" s="27"/>
      <c r="B17" s="26"/>
      <c r="C17" s="27"/>
      <c r="D17" s="30">
        <v>2017</v>
      </c>
      <c r="E17" s="30">
        <v>58</v>
      </c>
      <c r="F17" s="29">
        <v>98.4</v>
      </c>
      <c r="G17" s="29">
        <v>86.28</v>
      </c>
      <c r="H17" s="27">
        <v>11</v>
      </c>
      <c r="I17" s="29"/>
      <c r="J17" s="27"/>
      <c r="K17" s="26">
        <v>84.6</v>
      </c>
      <c r="L17" s="27">
        <v>0</v>
      </c>
      <c r="M17" s="26">
        <v>84.6</v>
      </c>
      <c r="N17" s="26">
        <v>5</v>
      </c>
      <c r="O17" s="36"/>
      <c r="P17" s="26"/>
      <c r="Q17" s="27">
        <v>78.5</v>
      </c>
      <c r="R17" s="40">
        <v>98.05</v>
      </c>
      <c r="S17" s="29">
        <v>84.365</v>
      </c>
      <c r="T17" s="28">
        <v>15</v>
      </c>
      <c r="U17" s="29"/>
      <c r="V17" s="28"/>
      <c r="W17" s="29">
        <v>84.98475</v>
      </c>
      <c r="X17" s="27">
        <v>7</v>
      </c>
      <c r="Y17" s="29"/>
      <c r="Z17" s="6"/>
      <c r="AA17" s="27" t="s">
        <v>29</v>
      </c>
      <c r="AB17" s="27">
        <v>12</v>
      </c>
      <c r="AC17" s="27" t="s">
        <v>31</v>
      </c>
      <c r="AD17" s="27" t="s">
        <v>29</v>
      </c>
      <c r="AE17" s="27" t="s">
        <v>29</v>
      </c>
      <c r="AF17" s="29">
        <v>79.5</v>
      </c>
      <c r="AG17" s="27">
        <v>6</v>
      </c>
      <c r="AH17" s="29"/>
      <c r="AI17" s="27"/>
      <c r="AJ17" s="30"/>
    </row>
    <row r="18" spans="1:36">
      <c r="A18" s="27"/>
      <c r="B18" s="26"/>
      <c r="C18" s="27"/>
      <c r="D18" s="30">
        <v>2018</v>
      </c>
      <c r="E18" s="30">
        <v>68</v>
      </c>
      <c r="F18" s="29">
        <v>96</v>
      </c>
      <c r="G18" s="29">
        <v>87.6</v>
      </c>
      <c r="H18" s="27">
        <v>1</v>
      </c>
      <c r="I18" s="29"/>
      <c r="J18" s="27"/>
      <c r="K18" s="26">
        <v>87.28</v>
      </c>
      <c r="L18" s="27">
        <v>0</v>
      </c>
      <c r="M18" s="26">
        <v>87.28</v>
      </c>
      <c r="N18" s="26">
        <v>5</v>
      </c>
      <c r="O18" s="36"/>
      <c r="P18" s="26"/>
      <c r="Q18" s="27">
        <v>75.8</v>
      </c>
      <c r="R18" s="40">
        <v>97.65</v>
      </c>
      <c r="S18" s="29">
        <v>82.36</v>
      </c>
      <c r="T18" s="28">
        <v>9</v>
      </c>
      <c r="U18" s="29"/>
      <c r="V18" s="28"/>
      <c r="W18" s="29">
        <v>86.62</v>
      </c>
      <c r="X18" s="27">
        <v>5</v>
      </c>
      <c r="Y18" s="29"/>
      <c r="Z18" s="6"/>
      <c r="AA18" s="27"/>
      <c r="AB18" s="27">
        <v>8</v>
      </c>
      <c r="AC18" s="27">
        <v>3</v>
      </c>
      <c r="AD18" s="27"/>
      <c r="AE18" s="27"/>
      <c r="AF18" s="29">
        <v>86</v>
      </c>
      <c r="AG18" s="27">
        <v>2</v>
      </c>
      <c r="AH18" s="29"/>
      <c r="AI18" s="27"/>
      <c r="AJ18" s="30"/>
    </row>
    <row r="19" spans="1:36">
      <c r="A19" s="27">
        <v>1622020110</v>
      </c>
      <c r="B19" s="26" t="s">
        <v>37</v>
      </c>
      <c r="C19" s="27" t="s">
        <v>28</v>
      </c>
      <c r="D19" s="30">
        <v>2016</v>
      </c>
      <c r="E19" s="30">
        <v>64</v>
      </c>
      <c r="F19" s="29">
        <v>97</v>
      </c>
      <c r="G19" s="29">
        <f>F19*0.7+E19*0.3</f>
        <v>87.1</v>
      </c>
      <c r="H19" s="27">
        <v>19</v>
      </c>
      <c r="I19" s="29">
        <f>(F19+F20+F21)/3</f>
        <v>97.1666666666667</v>
      </c>
      <c r="J19" s="27">
        <f>RANK(I19,$I$4:$I$63,0)</f>
        <v>3</v>
      </c>
      <c r="K19" s="26">
        <v>83.59</v>
      </c>
      <c r="L19" s="27">
        <v>0</v>
      </c>
      <c r="M19" s="26">
        <f>K19+L19</f>
        <v>83.59</v>
      </c>
      <c r="N19" s="26">
        <v>7</v>
      </c>
      <c r="O19" s="36">
        <f>(M19+M20+M21)/3</f>
        <v>83.4966666666667</v>
      </c>
      <c r="P19" s="26">
        <f>RANK(O19,$O$4:$O$63,0)</f>
        <v>9</v>
      </c>
      <c r="Q19" s="27">
        <v>77</v>
      </c>
      <c r="R19" s="40">
        <v>96.65</v>
      </c>
      <c r="S19" s="29">
        <f>Q19*0.7+R19*0.3</f>
        <v>82.895</v>
      </c>
      <c r="T19" s="28">
        <v>18</v>
      </c>
      <c r="U19" s="29">
        <f>(S19+S20+S21)/3</f>
        <v>83.2783333333333</v>
      </c>
      <c r="V19" s="28">
        <f>RANK(U19,$U$4:$U$63,0)</f>
        <v>12</v>
      </c>
      <c r="W19" s="29">
        <f>G19*0.25+M19*0.6+S19*0.15</f>
        <v>84.36325</v>
      </c>
      <c r="X19" s="27">
        <v>10</v>
      </c>
      <c r="Y19" s="29">
        <f>(W19+W20+W21)/3</f>
        <v>84.5928333333333</v>
      </c>
      <c r="Z19" s="6">
        <f>RANK(Y19,$Y$4:$Y$63,0)</f>
        <v>9</v>
      </c>
      <c r="AA19" s="27"/>
      <c r="AB19" s="27"/>
      <c r="AC19" s="27"/>
      <c r="AD19" s="27"/>
      <c r="AE19" s="27"/>
      <c r="AF19" s="29">
        <f>75+AA19*0.3+AB19*0.25+AC19*0.15+AD19*0.15+AE19*0.15</f>
        <v>75</v>
      </c>
      <c r="AG19" s="27">
        <v>16</v>
      </c>
      <c r="AH19" s="29">
        <f>(AF19+AF20+AF21)/3</f>
        <v>79.6666666666667</v>
      </c>
      <c r="AI19" s="27">
        <f>RANK(AH19,$AH$4:$AH$63,0)</f>
        <v>6</v>
      </c>
      <c r="AJ19" s="30"/>
    </row>
    <row r="20" spans="1:36">
      <c r="A20" s="27"/>
      <c r="B20" s="26"/>
      <c r="C20" s="27"/>
      <c r="D20" s="30">
        <v>2017</v>
      </c>
      <c r="E20" s="31">
        <v>68</v>
      </c>
      <c r="F20" s="32">
        <v>98.55</v>
      </c>
      <c r="G20" s="33">
        <v>89.385</v>
      </c>
      <c r="H20" s="34">
        <v>1</v>
      </c>
      <c r="I20" s="29"/>
      <c r="J20" s="27"/>
      <c r="K20" s="37">
        <v>83.9</v>
      </c>
      <c r="L20" s="34">
        <v>0</v>
      </c>
      <c r="M20" s="37">
        <v>83.9</v>
      </c>
      <c r="N20" s="34">
        <v>7</v>
      </c>
      <c r="O20" s="36"/>
      <c r="P20" s="26"/>
      <c r="Q20" s="34">
        <v>80</v>
      </c>
      <c r="R20" s="33">
        <v>98.2</v>
      </c>
      <c r="S20" s="33">
        <v>85.46</v>
      </c>
      <c r="T20" s="41">
        <v>12</v>
      </c>
      <c r="U20" s="29"/>
      <c r="V20" s="28"/>
      <c r="W20" s="34">
        <v>85.50525</v>
      </c>
      <c r="X20" s="34">
        <v>6</v>
      </c>
      <c r="Y20" s="29"/>
      <c r="Z20" s="6"/>
      <c r="AA20" s="42" t="s">
        <v>29</v>
      </c>
      <c r="AB20" s="42">
        <v>12</v>
      </c>
      <c r="AC20" s="42" t="s">
        <v>34</v>
      </c>
      <c r="AD20" s="42" t="s">
        <v>29</v>
      </c>
      <c r="AE20" s="43">
        <v>0</v>
      </c>
      <c r="AF20" s="34">
        <v>81</v>
      </c>
      <c r="AG20" s="34">
        <v>4</v>
      </c>
      <c r="AH20" s="29"/>
      <c r="AI20" s="27"/>
      <c r="AJ20" s="30"/>
    </row>
    <row r="21" spans="1:36">
      <c r="A21" s="27"/>
      <c r="B21" s="26"/>
      <c r="C21" s="27"/>
      <c r="D21" s="30">
        <v>2018</v>
      </c>
      <c r="E21" s="30">
        <v>68</v>
      </c>
      <c r="F21" s="29">
        <v>95.95</v>
      </c>
      <c r="G21" s="29">
        <v>87.57</v>
      </c>
      <c r="H21" s="27">
        <v>7</v>
      </c>
      <c r="I21" s="29"/>
      <c r="J21" s="27"/>
      <c r="K21" s="26">
        <v>83</v>
      </c>
      <c r="L21" s="27">
        <v>0</v>
      </c>
      <c r="M21" s="26">
        <v>83</v>
      </c>
      <c r="N21" s="26">
        <v>11</v>
      </c>
      <c r="O21" s="36"/>
      <c r="P21" s="26"/>
      <c r="Q21" s="27">
        <v>75</v>
      </c>
      <c r="R21" s="40">
        <v>96.6</v>
      </c>
      <c r="S21" s="29">
        <v>81.48</v>
      </c>
      <c r="T21" s="28">
        <v>12</v>
      </c>
      <c r="U21" s="29"/>
      <c r="V21" s="28"/>
      <c r="W21" s="29">
        <v>83.91</v>
      </c>
      <c r="X21" s="27">
        <v>11</v>
      </c>
      <c r="Y21" s="29"/>
      <c r="Z21" s="6"/>
      <c r="AA21" s="27"/>
      <c r="AB21" s="27">
        <v>8</v>
      </c>
      <c r="AC21" s="27"/>
      <c r="AD21" s="27"/>
      <c r="AE21" s="27"/>
      <c r="AF21" s="29">
        <v>83</v>
      </c>
      <c r="AG21" s="27">
        <v>7</v>
      </c>
      <c r="AH21" s="29"/>
      <c r="AI21" s="27"/>
      <c r="AJ21" s="30"/>
    </row>
    <row r="22" spans="1:36">
      <c r="A22" s="27">
        <v>1622020111</v>
      </c>
      <c r="B22" s="26" t="s">
        <v>38</v>
      </c>
      <c r="C22" s="27" t="s">
        <v>28</v>
      </c>
      <c r="D22" s="30">
        <v>2016</v>
      </c>
      <c r="E22" s="30">
        <v>64</v>
      </c>
      <c r="F22" s="29">
        <v>97.6</v>
      </c>
      <c r="G22" s="29">
        <f>F22*0.7+E22*0.3</f>
        <v>87.52</v>
      </c>
      <c r="H22" s="27">
        <v>11</v>
      </c>
      <c r="I22" s="29">
        <f>(F22+F23+F24)/3</f>
        <v>97.3666666666667</v>
      </c>
      <c r="J22" s="27">
        <f>RANK(I22,$I$4:$I$63,0)</f>
        <v>1</v>
      </c>
      <c r="K22" s="26">
        <v>87.73</v>
      </c>
      <c r="L22" s="27">
        <v>0</v>
      </c>
      <c r="M22" s="26">
        <f>K22+L22</f>
        <v>87.73</v>
      </c>
      <c r="N22" s="26">
        <v>5</v>
      </c>
      <c r="O22" s="36">
        <f>(M22+M23+M24)/3</f>
        <v>85.1933333333333</v>
      </c>
      <c r="P22" s="26">
        <f>RANK(O22,$O$4:$O$63,0)</f>
        <v>5</v>
      </c>
      <c r="Q22" s="27">
        <v>83</v>
      </c>
      <c r="R22" s="40">
        <v>97</v>
      </c>
      <c r="S22" s="29">
        <f>Q22*0.7+R22*0.3</f>
        <v>87.2</v>
      </c>
      <c r="T22" s="28">
        <v>8</v>
      </c>
      <c r="U22" s="29">
        <f>(S22+S23+S24)/3</f>
        <v>86.1966666666667</v>
      </c>
      <c r="V22" s="28">
        <f>RANK(U22,$U$4:$U$63,0)</f>
        <v>5</v>
      </c>
      <c r="W22" s="29">
        <f>G22*0.25+M22*0.6+S22*0.15</f>
        <v>87.598</v>
      </c>
      <c r="X22" s="27">
        <v>5</v>
      </c>
      <c r="Y22" s="29">
        <f>(W22+W23+W24)/3</f>
        <v>85.8344166666667</v>
      </c>
      <c r="Z22" s="6">
        <f>RANK(Y22,$Y$4:$Y$63,0)</f>
        <v>5</v>
      </c>
      <c r="AA22" s="27"/>
      <c r="AB22" s="27"/>
      <c r="AC22" s="27"/>
      <c r="AD22" s="27"/>
      <c r="AE22" s="27"/>
      <c r="AF22" s="29">
        <f>75+AA22*0.3+AB22*0.25+AC22*0.15+AD22*0.15+AE22*0.15</f>
        <v>75</v>
      </c>
      <c r="AG22" s="27">
        <v>16</v>
      </c>
      <c r="AH22" s="29">
        <f>(AF22+AF23+AF24)/3</f>
        <v>79.5833333333333</v>
      </c>
      <c r="AI22" s="27">
        <f>RANK(AH22,$AH$4:$AH$63,0)</f>
        <v>7</v>
      </c>
      <c r="AJ22" s="30"/>
    </row>
    <row r="23" spans="1:36">
      <c r="A23" s="27"/>
      <c r="B23" s="26"/>
      <c r="C23" s="27"/>
      <c r="D23" s="30">
        <v>2017</v>
      </c>
      <c r="E23" s="30">
        <v>58</v>
      </c>
      <c r="F23" s="29">
        <v>98.55</v>
      </c>
      <c r="G23" s="29">
        <v>86.385</v>
      </c>
      <c r="H23" s="27">
        <v>10</v>
      </c>
      <c r="I23" s="29"/>
      <c r="J23" s="27"/>
      <c r="K23" s="26">
        <v>81.9</v>
      </c>
      <c r="L23" s="27">
        <v>0</v>
      </c>
      <c r="M23" s="26">
        <v>81.9</v>
      </c>
      <c r="N23" s="26">
        <v>9</v>
      </c>
      <c r="O23" s="36"/>
      <c r="P23" s="26"/>
      <c r="Q23" s="27">
        <v>80</v>
      </c>
      <c r="R23" s="40">
        <v>98.2</v>
      </c>
      <c r="S23" s="29">
        <v>85.46</v>
      </c>
      <c r="T23" s="28">
        <v>12</v>
      </c>
      <c r="U23" s="29"/>
      <c r="V23" s="28"/>
      <c r="W23" s="29">
        <v>83.55525</v>
      </c>
      <c r="X23" s="27">
        <v>10</v>
      </c>
      <c r="Y23" s="29"/>
      <c r="Z23" s="6"/>
      <c r="AA23" s="27" t="s">
        <v>29</v>
      </c>
      <c r="AB23" s="27">
        <v>6</v>
      </c>
      <c r="AC23" s="27" t="s">
        <v>39</v>
      </c>
      <c r="AD23" s="27" t="s">
        <v>29</v>
      </c>
      <c r="AE23" s="27">
        <v>0</v>
      </c>
      <c r="AF23" s="29">
        <v>78.75</v>
      </c>
      <c r="AG23" s="27">
        <v>10</v>
      </c>
      <c r="AH23" s="29"/>
      <c r="AI23" s="27"/>
      <c r="AJ23" s="30"/>
    </row>
    <row r="24" spans="1:36">
      <c r="A24" s="27"/>
      <c r="B24" s="26"/>
      <c r="C24" s="27"/>
      <c r="D24" s="30">
        <v>2018</v>
      </c>
      <c r="E24" s="30">
        <v>68</v>
      </c>
      <c r="F24" s="29">
        <v>95.95</v>
      </c>
      <c r="G24" s="29">
        <v>87.57</v>
      </c>
      <c r="H24" s="27">
        <v>7</v>
      </c>
      <c r="I24" s="29"/>
      <c r="J24" s="27"/>
      <c r="K24" s="26">
        <v>85.95</v>
      </c>
      <c r="L24" s="27">
        <v>0</v>
      </c>
      <c r="M24" s="26">
        <v>85.95</v>
      </c>
      <c r="N24" s="26">
        <v>6</v>
      </c>
      <c r="O24" s="36"/>
      <c r="P24" s="26"/>
      <c r="Q24" s="27">
        <v>80.9</v>
      </c>
      <c r="R24" s="40">
        <v>97.65</v>
      </c>
      <c r="S24" s="29">
        <v>85.93</v>
      </c>
      <c r="T24" s="28">
        <v>4</v>
      </c>
      <c r="U24" s="29"/>
      <c r="V24" s="28"/>
      <c r="W24" s="29">
        <v>86.35</v>
      </c>
      <c r="X24" s="27">
        <v>6</v>
      </c>
      <c r="Y24" s="29"/>
      <c r="Z24" s="6"/>
      <c r="AA24" s="27"/>
      <c r="AB24" s="27">
        <v>7</v>
      </c>
      <c r="AC24" s="27">
        <v>3</v>
      </c>
      <c r="AD24" s="27"/>
      <c r="AE24" s="27"/>
      <c r="AF24" s="29">
        <v>85</v>
      </c>
      <c r="AG24" s="27">
        <v>3</v>
      </c>
      <c r="AH24" s="29"/>
      <c r="AI24" s="27"/>
      <c r="AJ24" s="30"/>
    </row>
    <row r="25" spans="1:36">
      <c r="A25" s="27">
        <v>1622020113</v>
      </c>
      <c r="B25" s="26" t="s">
        <v>40</v>
      </c>
      <c r="C25" s="27" t="s">
        <v>33</v>
      </c>
      <c r="D25" s="30">
        <v>2016</v>
      </c>
      <c r="E25" s="30">
        <v>64</v>
      </c>
      <c r="F25" s="29">
        <v>97.25</v>
      </c>
      <c r="G25" s="29">
        <f>F25*0.7+E25*0.3</f>
        <v>87.275</v>
      </c>
      <c r="H25" s="27">
        <v>13</v>
      </c>
      <c r="I25" s="29">
        <f>(F25+F26+F27)/3</f>
        <v>96.75</v>
      </c>
      <c r="J25" s="27">
        <f>RANK(I25,$I$4:$I$63,0)</f>
        <v>10</v>
      </c>
      <c r="K25" s="26">
        <v>73.91</v>
      </c>
      <c r="L25" s="27">
        <v>0</v>
      </c>
      <c r="M25" s="26">
        <f>K25+L25</f>
        <v>73.91</v>
      </c>
      <c r="N25" s="26">
        <v>24</v>
      </c>
      <c r="O25" s="36">
        <f>(M25+M26+M27)/3</f>
        <v>71.3466666666667</v>
      </c>
      <c r="P25" s="26">
        <f>RANK(O25,$O$4:$O$63,0)</f>
        <v>18</v>
      </c>
      <c r="Q25" s="27">
        <v>84</v>
      </c>
      <c r="R25" s="40">
        <v>96.85</v>
      </c>
      <c r="S25" s="29">
        <f>Q25*0.7+R25*0.3</f>
        <v>87.855</v>
      </c>
      <c r="T25" s="28">
        <v>5</v>
      </c>
      <c r="U25" s="29">
        <f>(S25+S26+S27)/3</f>
        <v>85.3516666666667</v>
      </c>
      <c r="V25" s="28">
        <f>RANK(U25,$U$4:$U$63,0)</f>
        <v>7</v>
      </c>
      <c r="W25" s="29">
        <f>G25*0.25+M25*0.6+S25*0.15</f>
        <v>79.343</v>
      </c>
      <c r="X25" s="27">
        <v>22</v>
      </c>
      <c r="Y25" s="29">
        <f>(W25+W26+W27)/3</f>
        <v>77.3419166666666</v>
      </c>
      <c r="Z25" s="6">
        <f>RANK(Y25,$Y$4:$Y$63,0)</f>
        <v>17</v>
      </c>
      <c r="AA25" s="27"/>
      <c r="AB25" s="27"/>
      <c r="AC25" s="27">
        <v>10</v>
      </c>
      <c r="AD25" s="27"/>
      <c r="AE25" s="27"/>
      <c r="AF25" s="29">
        <f>75+AA25*0.3+AB25*0.25+AC25*0.15+AD25*0.15+AE25*0.15</f>
        <v>76.5</v>
      </c>
      <c r="AG25" s="27">
        <v>3</v>
      </c>
      <c r="AH25" s="29">
        <f>(AF25+AF26+AF27)/3</f>
        <v>76.8333333333333</v>
      </c>
      <c r="AI25" s="27">
        <f>RANK(AH25,$AH$4:$AH$63,0)</f>
        <v>18</v>
      </c>
      <c r="AJ25" s="30"/>
    </row>
    <row r="26" spans="1:36">
      <c r="A26" s="27"/>
      <c r="B26" s="26"/>
      <c r="C26" s="27"/>
      <c r="D26" s="30">
        <v>2017</v>
      </c>
      <c r="E26" s="30">
        <v>60</v>
      </c>
      <c r="F26" s="29">
        <v>97.05</v>
      </c>
      <c r="G26" s="29">
        <v>85.935</v>
      </c>
      <c r="H26" s="27">
        <v>15</v>
      </c>
      <c r="I26" s="29"/>
      <c r="J26" s="27"/>
      <c r="K26" s="26">
        <v>71.7</v>
      </c>
      <c r="L26" s="27">
        <v>0</v>
      </c>
      <c r="M26" s="26">
        <v>71.7</v>
      </c>
      <c r="N26" s="26">
        <v>18</v>
      </c>
      <c r="O26" s="36"/>
      <c r="P26" s="26"/>
      <c r="Q26" s="27">
        <v>81.5</v>
      </c>
      <c r="R26" s="40">
        <v>96.7</v>
      </c>
      <c r="S26" s="29">
        <v>86.06</v>
      </c>
      <c r="T26" s="28">
        <v>11</v>
      </c>
      <c r="U26" s="29"/>
      <c r="V26" s="28"/>
      <c r="W26" s="29">
        <v>77.41275</v>
      </c>
      <c r="X26" s="27">
        <v>17</v>
      </c>
      <c r="Y26" s="29"/>
      <c r="Z26" s="6"/>
      <c r="AA26" s="27" t="s">
        <v>29</v>
      </c>
      <c r="AB26" s="27" t="s">
        <v>29</v>
      </c>
      <c r="AC26" s="27" t="s">
        <v>29</v>
      </c>
      <c r="AD26" s="27" t="s">
        <v>29</v>
      </c>
      <c r="AE26" s="27">
        <v>0</v>
      </c>
      <c r="AF26" s="29">
        <v>75</v>
      </c>
      <c r="AG26" s="27">
        <v>20</v>
      </c>
      <c r="AH26" s="29"/>
      <c r="AI26" s="27"/>
      <c r="AJ26" s="30"/>
    </row>
    <row r="27" spans="1:36">
      <c r="A27" s="27"/>
      <c r="B27" s="26"/>
      <c r="C27" s="27"/>
      <c r="D27" s="30">
        <v>2018</v>
      </c>
      <c r="E27" s="30">
        <v>68</v>
      </c>
      <c r="F27" s="29">
        <v>95.95</v>
      </c>
      <c r="G27" s="29">
        <v>87.57</v>
      </c>
      <c r="H27" s="27">
        <v>7</v>
      </c>
      <c r="I27" s="29"/>
      <c r="J27" s="27"/>
      <c r="K27" s="26">
        <v>68.43</v>
      </c>
      <c r="L27" s="27">
        <v>0</v>
      </c>
      <c r="M27" s="26">
        <v>68.43</v>
      </c>
      <c r="N27" s="26">
        <v>19</v>
      </c>
      <c r="O27" s="36"/>
      <c r="P27" s="26"/>
      <c r="Q27" s="27">
        <v>76.5</v>
      </c>
      <c r="R27" s="40">
        <v>95.3</v>
      </c>
      <c r="S27" s="29">
        <v>82.14</v>
      </c>
      <c r="T27" s="28">
        <v>10</v>
      </c>
      <c r="U27" s="29"/>
      <c r="V27" s="28"/>
      <c r="W27" s="29">
        <v>75.27</v>
      </c>
      <c r="X27" s="27">
        <v>18</v>
      </c>
      <c r="Y27" s="29"/>
      <c r="Z27" s="6"/>
      <c r="AA27" s="27"/>
      <c r="AB27" s="27">
        <v>4</v>
      </c>
      <c r="AC27" s="27"/>
      <c r="AD27" s="27"/>
      <c r="AE27" s="27"/>
      <c r="AF27" s="29">
        <v>79</v>
      </c>
      <c r="AG27" s="27">
        <v>12</v>
      </c>
      <c r="AH27" s="29"/>
      <c r="AI27" s="27"/>
      <c r="AJ27" s="30"/>
    </row>
    <row r="28" spans="1:36">
      <c r="A28" s="27">
        <v>1622020114</v>
      </c>
      <c r="B28" s="26" t="s">
        <v>41</v>
      </c>
      <c r="C28" s="27" t="s">
        <v>28</v>
      </c>
      <c r="D28" s="30">
        <v>2016</v>
      </c>
      <c r="E28" s="30">
        <v>66</v>
      </c>
      <c r="F28" s="29">
        <v>96.6</v>
      </c>
      <c r="G28" s="29">
        <f>F28*0.7+E28*0.3</f>
        <v>87.42</v>
      </c>
      <c r="H28" s="27">
        <v>12</v>
      </c>
      <c r="I28" s="29">
        <f>(F28+F29+F30)/3</f>
        <v>96.5166666666667</v>
      </c>
      <c r="J28" s="27">
        <f>RANK(I28,$I$4:$I$63,0)</f>
        <v>18</v>
      </c>
      <c r="K28" s="26">
        <v>81.82</v>
      </c>
      <c r="L28" s="27">
        <v>0</v>
      </c>
      <c r="M28" s="26">
        <f>K28+L28</f>
        <v>81.82</v>
      </c>
      <c r="N28" s="26">
        <v>12</v>
      </c>
      <c r="O28" s="36">
        <f>(M28+M29+M30)/3</f>
        <v>81.6833333333333</v>
      </c>
      <c r="P28" s="26">
        <f>RANK(O28,$O$4:$O$63,0)</f>
        <v>11</v>
      </c>
      <c r="Q28" s="27">
        <v>75</v>
      </c>
      <c r="R28" s="40">
        <v>96.65</v>
      </c>
      <c r="S28" s="29">
        <f>Q28*0.7+R28*0.3</f>
        <v>81.495</v>
      </c>
      <c r="T28" s="28">
        <v>21</v>
      </c>
      <c r="U28" s="29">
        <f>(S28+S29+S30)/3</f>
        <v>79.5066666666667</v>
      </c>
      <c r="V28" s="28">
        <f>RANK(U28,$U$4:$U$63,0)</f>
        <v>16</v>
      </c>
      <c r="W28" s="29">
        <f>G28*0.25+M28*0.6+S28*0.15</f>
        <v>83.17125</v>
      </c>
      <c r="X28" s="27">
        <v>16</v>
      </c>
      <c r="Y28" s="29">
        <f>(W28+W29+W30)/3</f>
        <v>82.7764166666667</v>
      </c>
      <c r="Z28" s="6">
        <f>RANK(Y28,$Y$4:$Y$63,0)</f>
        <v>12</v>
      </c>
      <c r="AA28" s="27"/>
      <c r="AB28" s="27"/>
      <c r="AC28" s="27"/>
      <c r="AD28" s="27"/>
      <c r="AE28" s="27"/>
      <c r="AF28" s="29">
        <f>75+AA28*0.3+AB28*0.25+AC28*0.15+AD28*0.15+AE28*0.15</f>
        <v>75</v>
      </c>
      <c r="AG28" s="27">
        <v>16</v>
      </c>
      <c r="AH28" s="29">
        <f>(AF28+AF29+AF30)/3</f>
        <v>79.3333333333333</v>
      </c>
      <c r="AI28" s="27">
        <f>RANK(AH28,$AH$4:$AH$63,0)</f>
        <v>8</v>
      </c>
      <c r="AJ28" s="30"/>
    </row>
    <row r="29" spans="1:36">
      <c r="A29" s="27"/>
      <c r="B29" s="26"/>
      <c r="C29" s="27"/>
      <c r="D29" s="30">
        <v>2017</v>
      </c>
      <c r="E29" s="30">
        <v>64</v>
      </c>
      <c r="F29" s="29">
        <v>97.05</v>
      </c>
      <c r="G29" s="29">
        <v>87.135</v>
      </c>
      <c r="H29" s="27">
        <v>6</v>
      </c>
      <c r="I29" s="29"/>
      <c r="J29" s="27"/>
      <c r="K29" s="26">
        <v>80.4</v>
      </c>
      <c r="L29" s="27">
        <v>0</v>
      </c>
      <c r="M29" s="26">
        <v>80.4</v>
      </c>
      <c r="N29" s="26">
        <v>12</v>
      </c>
      <c r="O29" s="36"/>
      <c r="P29" s="26"/>
      <c r="Q29" s="27">
        <v>69</v>
      </c>
      <c r="R29" s="40">
        <v>96.65</v>
      </c>
      <c r="S29" s="29">
        <v>77.295</v>
      </c>
      <c r="T29" s="28">
        <v>17</v>
      </c>
      <c r="U29" s="29"/>
      <c r="V29" s="28"/>
      <c r="W29" s="29">
        <v>81.618</v>
      </c>
      <c r="X29" s="27">
        <v>12</v>
      </c>
      <c r="Y29" s="29"/>
      <c r="Z29" s="6"/>
      <c r="AA29" s="27" t="s">
        <v>29</v>
      </c>
      <c r="AB29" s="27">
        <v>12</v>
      </c>
      <c r="AC29" s="27" t="s">
        <v>31</v>
      </c>
      <c r="AD29" s="27" t="s">
        <v>29</v>
      </c>
      <c r="AE29" s="27">
        <v>0</v>
      </c>
      <c r="AF29" s="29">
        <v>79.5</v>
      </c>
      <c r="AG29" s="27">
        <v>6</v>
      </c>
      <c r="AH29" s="29"/>
      <c r="AI29" s="27"/>
      <c r="AJ29" s="30"/>
    </row>
    <row r="30" spans="1:36">
      <c r="A30" s="27"/>
      <c r="B30" s="26"/>
      <c r="C30" s="27"/>
      <c r="D30" s="30">
        <v>2018</v>
      </c>
      <c r="E30" s="30">
        <v>68</v>
      </c>
      <c r="F30" s="29">
        <v>95.9</v>
      </c>
      <c r="G30" s="29">
        <v>87.53</v>
      </c>
      <c r="H30" s="27">
        <v>13</v>
      </c>
      <c r="I30" s="29"/>
      <c r="J30" s="27"/>
      <c r="K30" s="26">
        <v>82.83</v>
      </c>
      <c r="L30" s="27">
        <v>0</v>
      </c>
      <c r="M30" s="26">
        <v>82.83</v>
      </c>
      <c r="N30" s="26">
        <v>12</v>
      </c>
      <c r="O30" s="36"/>
      <c r="P30" s="26"/>
      <c r="Q30" s="27">
        <v>72.5</v>
      </c>
      <c r="R30" s="40">
        <v>96.6</v>
      </c>
      <c r="S30" s="29">
        <v>79.73</v>
      </c>
      <c r="T30" s="28">
        <v>16</v>
      </c>
      <c r="U30" s="29"/>
      <c r="V30" s="28"/>
      <c r="W30" s="29">
        <v>83.54</v>
      </c>
      <c r="X30" s="27">
        <v>12</v>
      </c>
      <c r="Y30" s="29"/>
      <c r="Z30" s="6"/>
      <c r="AA30" s="27"/>
      <c r="AB30" s="27">
        <v>5.5</v>
      </c>
      <c r="AC30" s="27">
        <v>3</v>
      </c>
      <c r="AD30" s="27"/>
      <c r="AE30" s="27"/>
      <c r="AF30" s="29">
        <v>83.5</v>
      </c>
      <c r="AG30" s="27">
        <v>6</v>
      </c>
      <c r="AH30" s="29"/>
      <c r="AI30" s="27"/>
      <c r="AJ30" s="30"/>
    </row>
    <row r="31" spans="1:36">
      <c r="A31" s="27">
        <v>1622020115</v>
      </c>
      <c r="B31" s="26" t="s">
        <v>42</v>
      </c>
      <c r="C31" s="27" t="s">
        <v>28</v>
      </c>
      <c r="D31" s="30">
        <v>2016</v>
      </c>
      <c r="E31" s="30">
        <v>64</v>
      </c>
      <c r="F31" s="29">
        <v>97</v>
      </c>
      <c r="G31" s="29">
        <f>F31*0.7+E31*0.3</f>
        <v>87.1</v>
      </c>
      <c r="H31" s="27">
        <v>19</v>
      </c>
      <c r="I31" s="29">
        <f>(F31+F32+F33)/3</f>
        <v>96.6833333333333</v>
      </c>
      <c r="J31" s="27">
        <f>RANK(I31,$I$4:$I$63,0)</f>
        <v>14</v>
      </c>
      <c r="K31" s="26">
        <v>79.77</v>
      </c>
      <c r="L31" s="27">
        <v>0</v>
      </c>
      <c r="M31" s="26">
        <f>K31+L31</f>
        <v>79.77</v>
      </c>
      <c r="N31" s="26">
        <v>18</v>
      </c>
      <c r="O31" s="36">
        <f>(M31+M32+M33)/3</f>
        <v>77.75</v>
      </c>
      <c r="P31" s="26">
        <f>RANK(O31,$O$4:$O$63,0)</f>
        <v>15</v>
      </c>
      <c r="Q31" s="27">
        <v>74</v>
      </c>
      <c r="R31" s="40">
        <v>96.85</v>
      </c>
      <c r="S31" s="29">
        <f>Q31*0.7+R31*0.3</f>
        <v>80.855</v>
      </c>
      <c r="T31" s="28">
        <v>22</v>
      </c>
      <c r="U31" s="29">
        <f>(S31+S32+S33)/3</f>
        <v>82.8583333333333</v>
      </c>
      <c r="V31" s="28">
        <f>RANK(U31,$U$4:$U$63,0)</f>
        <v>13</v>
      </c>
      <c r="W31" s="29">
        <f>G31*0.25+M31*0.6+S31*0.15</f>
        <v>81.76525</v>
      </c>
      <c r="X31" s="27">
        <v>20</v>
      </c>
      <c r="Y31" s="29">
        <f>(W31+W32+W33)/3</f>
        <v>80.7976666666667</v>
      </c>
      <c r="Z31" s="6">
        <f>RANK(Y31,$Y$4:$Y$63,0)</f>
        <v>15</v>
      </c>
      <c r="AA31" s="27"/>
      <c r="AB31" s="27"/>
      <c r="AC31" s="27"/>
      <c r="AD31" s="27"/>
      <c r="AE31" s="27"/>
      <c r="AF31" s="29">
        <f>75+AA31*0.3+AB31*0.25+AC31*0.15+AD31*0.15+AE31*0.15</f>
        <v>75</v>
      </c>
      <c r="AG31" s="27">
        <v>16</v>
      </c>
      <c r="AH31" s="29">
        <f>(AF31+AF32+AF33)/3</f>
        <v>77.5</v>
      </c>
      <c r="AI31" s="27">
        <f>RANK(AH31,$AH$4:$AH$63,0)</f>
        <v>15</v>
      </c>
      <c r="AJ31" s="30"/>
    </row>
    <row r="32" spans="1:36">
      <c r="A32" s="27"/>
      <c r="B32" s="26"/>
      <c r="C32" s="27"/>
      <c r="D32" s="30">
        <v>2017</v>
      </c>
      <c r="E32" s="30">
        <v>60</v>
      </c>
      <c r="F32" s="29">
        <v>97.05</v>
      </c>
      <c r="G32" s="29">
        <v>85.935</v>
      </c>
      <c r="H32" s="27">
        <v>15</v>
      </c>
      <c r="I32" s="29"/>
      <c r="J32" s="27"/>
      <c r="K32" s="26">
        <v>75.7</v>
      </c>
      <c r="L32" s="27">
        <v>0</v>
      </c>
      <c r="M32" s="26">
        <v>75.7</v>
      </c>
      <c r="N32" s="26">
        <v>15</v>
      </c>
      <c r="O32" s="36"/>
      <c r="P32" s="26"/>
      <c r="Q32" s="27">
        <v>84.5</v>
      </c>
      <c r="R32" s="40">
        <v>96.7</v>
      </c>
      <c r="S32" s="29">
        <v>88.16</v>
      </c>
      <c r="T32" s="28">
        <v>6</v>
      </c>
      <c r="U32" s="29"/>
      <c r="V32" s="28"/>
      <c r="W32" s="29">
        <v>80.12775</v>
      </c>
      <c r="X32" s="27">
        <v>15</v>
      </c>
      <c r="Y32" s="29"/>
      <c r="Z32" s="6"/>
      <c r="AA32" s="27" t="s">
        <v>29</v>
      </c>
      <c r="AB32" s="27">
        <v>10</v>
      </c>
      <c r="AC32" s="27" t="s">
        <v>29</v>
      </c>
      <c r="AD32" s="27" t="s">
        <v>29</v>
      </c>
      <c r="AE32" s="27" t="s">
        <v>29</v>
      </c>
      <c r="AF32" s="29">
        <v>77.5</v>
      </c>
      <c r="AG32" s="27">
        <v>14</v>
      </c>
      <c r="AH32" s="29"/>
      <c r="AI32" s="27"/>
      <c r="AJ32" s="30"/>
    </row>
    <row r="33" spans="1:36">
      <c r="A33" s="27"/>
      <c r="B33" s="26"/>
      <c r="C33" s="27"/>
      <c r="D33" s="30">
        <v>2018</v>
      </c>
      <c r="E33" s="30">
        <v>68</v>
      </c>
      <c r="F33" s="29">
        <v>96</v>
      </c>
      <c r="G33" s="29">
        <v>87.6</v>
      </c>
      <c r="H33" s="27">
        <v>1</v>
      </c>
      <c r="I33" s="29"/>
      <c r="J33" s="27"/>
      <c r="K33" s="26">
        <v>77.78</v>
      </c>
      <c r="L33" s="27">
        <v>0</v>
      </c>
      <c r="M33" s="26">
        <v>77.78</v>
      </c>
      <c r="N33" s="26">
        <v>14</v>
      </c>
      <c r="O33" s="36"/>
      <c r="P33" s="26"/>
      <c r="Q33" s="27">
        <v>73</v>
      </c>
      <c r="R33" s="40">
        <v>94.85</v>
      </c>
      <c r="S33" s="29">
        <v>79.56</v>
      </c>
      <c r="T33" s="28">
        <v>17</v>
      </c>
      <c r="U33" s="29"/>
      <c r="V33" s="28"/>
      <c r="W33" s="29">
        <v>80.5</v>
      </c>
      <c r="X33" s="27">
        <v>15</v>
      </c>
      <c r="Y33" s="29"/>
      <c r="Z33" s="6"/>
      <c r="AA33" s="27"/>
      <c r="AB33" s="27">
        <v>5</v>
      </c>
      <c r="AC33" s="27"/>
      <c r="AD33" s="27"/>
      <c r="AE33" s="27"/>
      <c r="AF33" s="29">
        <v>80</v>
      </c>
      <c r="AG33" s="27">
        <v>11</v>
      </c>
      <c r="AH33" s="29"/>
      <c r="AI33" s="27"/>
      <c r="AJ33" s="30"/>
    </row>
    <row r="34" spans="1:36">
      <c r="A34" s="27">
        <v>1622020116</v>
      </c>
      <c r="B34" s="26" t="s">
        <v>43</v>
      </c>
      <c r="C34" s="27" t="s">
        <v>28</v>
      </c>
      <c r="D34" s="30">
        <v>2016</v>
      </c>
      <c r="E34" s="30">
        <v>68</v>
      </c>
      <c r="F34" s="29">
        <v>97.3</v>
      </c>
      <c r="G34" s="29">
        <f>F34*0.7+E34*0.3</f>
        <v>88.51</v>
      </c>
      <c r="H34" s="27">
        <v>3</v>
      </c>
      <c r="I34" s="29">
        <f>(F34+F35+F36)/3</f>
        <v>97.25</v>
      </c>
      <c r="J34" s="27">
        <f>RANK(I34,$I$4:$I$63,0)</f>
        <v>2</v>
      </c>
      <c r="K34" s="26">
        <v>88.05</v>
      </c>
      <c r="L34" s="27">
        <v>0</v>
      </c>
      <c r="M34" s="26">
        <f>K34+L34</f>
        <v>88.05</v>
      </c>
      <c r="N34" s="26">
        <v>4</v>
      </c>
      <c r="O34" s="36">
        <f>(M34+M35+M36)/3</f>
        <v>89.69</v>
      </c>
      <c r="P34" s="26">
        <f>RANK(O34,$O$4:$O$63,0)</f>
        <v>3</v>
      </c>
      <c r="Q34" s="27">
        <v>79</v>
      </c>
      <c r="R34" s="40">
        <v>97.2</v>
      </c>
      <c r="S34" s="29">
        <f>Q34*0.7+R34*0.3</f>
        <v>84.46</v>
      </c>
      <c r="T34" s="28">
        <v>14</v>
      </c>
      <c r="U34" s="29">
        <f>(S34+S35+S36)/3</f>
        <v>83.7683333333333</v>
      </c>
      <c r="V34" s="28">
        <f>RANK(U34,$U$4:$U$63,0)</f>
        <v>10</v>
      </c>
      <c r="W34" s="29">
        <f>G34*0.25+M34*0.6+S34*0.15</f>
        <v>87.6265</v>
      </c>
      <c r="X34" s="27">
        <v>4</v>
      </c>
      <c r="Y34" s="29">
        <f>(W34+W35+W36)/3</f>
        <v>88.3869166666667</v>
      </c>
      <c r="Z34" s="6">
        <f>RANK(Y34,$Y$4:$Y$63,0)</f>
        <v>3</v>
      </c>
      <c r="AA34" s="27"/>
      <c r="AB34" s="27"/>
      <c r="AC34" s="27"/>
      <c r="AD34" s="27"/>
      <c r="AE34" s="27"/>
      <c r="AF34" s="29">
        <f>75+AA34*0.3+AB34*0.25+AC34*0.15+AD34*0.15+AE34*0.15</f>
        <v>75</v>
      </c>
      <c r="AG34" s="27">
        <v>16</v>
      </c>
      <c r="AH34" s="29">
        <f>(AF34+AF35+AF36)/3</f>
        <v>81.15</v>
      </c>
      <c r="AI34" s="27">
        <f>RANK(AH34,$AH$4:$AH$63,0)</f>
        <v>1</v>
      </c>
      <c r="AJ34" s="30"/>
    </row>
    <row r="35" spans="1:36">
      <c r="A35" s="27"/>
      <c r="B35" s="26"/>
      <c r="C35" s="27"/>
      <c r="D35" s="30">
        <v>2017</v>
      </c>
      <c r="E35" s="30">
        <v>64</v>
      </c>
      <c r="F35" s="29">
        <v>98.5</v>
      </c>
      <c r="G35" s="29">
        <v>88.15</v>
      </c>
      <c r="H35" s="27">
        <v>3</v>
      </c>
      <c r="I35" s="29"/>
      <c r="J35" s="27"/>
      <c r="K35" s="26">
        <v>91.8</v>
      </c>
      <c r="L35" s="27">
        <v>0</v>
      </c>
      <c r="M35" s="26">
        <v>91.8</v>
      </c>
      <c r="N35" s="26">
        <v>1</v>
      </c>
      <c r="O35" s="36"/>
      <c r="P35" s="26"/>
      <c r="Q35" s="27">
        <v>82</v>
      </c>
      <c r="R35" s="40">
        <v>98.15</v>
      </c>
      <c r="S35" s="29">
        <v>86.845</v>
      </c>
      <c r="T35" s="28">
        <v>8</v>
      </c>
      <c r="U35" s="29"/>
      <c r="V35" s="28"/>
      <c r="W35" s="29">
        <v>90.14425</v>
      </c>
      <c r="X35" s="27">
        <v>1</v>
      </c>
      <c r="Y35" s="29"/>
      <c r="Z35" s="6"/>
      <c r="AA35" s="27">
        <v>5</v>
      </c>
      <c r="AB35" s="27">
        <v>17</v>
      </c>
      <c r="AC35" s="27" t="s">
        <v>34</v>
      </c>
      <c r="AD35" s="27" t="s">
        <v>44</v>
      </c>
      <c r="AE35" s="27">
        <v>0</v>
      </c>
      <c r="AF35" s="29">
        <v>84.2</v>
      </c>
      <c r="AG35" s="27">
        <v>1</v>
      </c>
      <c r="AH35" s="29"/>
      <c r="AI35" s="27"/>
      <c r="AJ35" s="30"/>
    </row>
    <row r="36" spans="1:36">
      <c r="A36" s="27"/>
      <c r="B36" s="26"/>
      <c r="C36" s="27"/>
      <c r="D36" s="30">
        <v>2018</v>
      </c>
      <c r="E36" s="30">
        <v>67.5</v>
      </c>
      <c r="F36" s="29">
        <v>95.95</v>
      </c>
      <c r="G36" s="29">
        <v>87.42</v>
      </c>
      <c r="H36" s="27">
        <v>17</v>
      </c>
      <c r="I36" s="29"/>
      <c r="J36" s="27"/>
      <c r="K36" s="26">
        <v>89.22</v>
      </c>
      <c r="L36" s="27">
        <v>0</v>
      </c>
      <c r="M36" s="26">
        <v>89.22</v>
      </c>
      <c r="N36" s="26">
        <v>4</v>
      </c>
      <c r="O36" s="36"/>
      <c r="P36" s="26"/>
      <c r="Q36" s="27">
        <v>73.5</v>
      </c>
      <c r="R36" s="40">
        <v>95.15</v>
      </c>
      <c r="S36" s="29">
        <v>80</v>
      </c>
      <c r="T36" s="28">
        <v>15</v>
      </c>
      <c r="U36" s="29"/>
      <c r="V36" s="28"/>
      <c r="W36" s="29">
        <v>87.39</v>
      </c>
      <c r="X36" s="27">
        <v>4</v>
      </c>
      <c r="Y36" s="29"/>
      <c r="Z36" s="6"/>
      <c r="AA36" s="27"/>
      <c r="AB36" s="27">
        <v>9.25</v>
      </c>
      <c r="AC36" s="27"/>
      <c r="AD36" s="27"/>
      <c r="AE36" s="27"/>
      <c r="AF36" s="29">
        <v>84.25</v>
      </c>
      <c r="AG36" s="27">
        <v>4</v>
      </c>
      <c r="AH36" s="29"/>
      <c r="AI36" s="27"/>
      <c r="AJ36" s="30"/>
    </row>
    <row r="37" spans="1:36">
      <c r="A37" s="27">
        <v>1622020118</v>
      </c>
      <c r="B37" s="26" t="s">
        <v>45</v>
      </c>
      <c r="C37" s="35" t="s">
        <v>28</v>
      </c>
      <c r="D37" s="30">
        <v>2016</v>
      </c>
      <c r="E37" s="30">
        <v>64</v>
      </c>
      <c r="F37" s="29">
        <v>97.1</v>
      </c>
      <c r="G37" s="29">
        <f>F37*0.7+E37*0.3</f>
        <v>87.17</v>
      </c>
      <c r="H37" s="27">
        <v>15</v>
      </c>
      <c r="I37" s="29">
        <f>(F37+F38+F39)/3</f>
        <v>96.8833333333333</v>
      </c>
      <c r="J37" s="27">
        <f>RANK(I37,$I$4:$I$63,0)</f>
        <v>8</v>
      </c>
      <c r="K37" s="26">
        <v>80.18</v>
      </c>
      <c r="L37" s="27">
        <v>0</v>
      </c>
      <c r="M37" s="26">
        <f>K37+L37</f>
        <v>80.18</v>
      </c>
      <c r="N37" s="26">
        <v>17</v>
      </c>
      <c r="O37" s="36">
        <f>(M37+M38+M39)/3</f>
        <v>74.9733333333333</v>
      </c>
      <c r="P37" s="26">
        <f>RANK(O37,$O$4:$O$63,0)</f>
        <v>16</v>
      </c>
      <c r="Q37" s="27">
        <v>82</v>
      </c>
      <c r="R37" s="40">
        <v>96.95</v>
      </c>
      <c r="S37" s="29">
        <f>Q37*0.7+R37*0.3</f>
        <v>86.485</v>
      </c>
      <c r="T37" s="28">
        <v>9</v>
      </c>
      <c r="U37" s="29">
        <f>(S37+S38+S39)/3</f>
        <v>85.3033333333333</v>
      </c>
      <c r="V37" s="28">
        <f>RANK(U37,$U$4:$U$63,0)</f>
        <v>8</v>
      </c>
      <c r="W37" s="29">
        <f>G37*0.25+M37*0.6+S37*0.15</f>
        <v>82.87325</v>
      </c>
      <c r="X37" s="27">
        <v>17</v>
      </c>
      <c r="Y37" s="29">
        <f>(W37+W38+W39)/3</f>
        <v>79.58375</v>
      </c>
      <c r="Z37" s="6">
        <f>RANK(Y37,$Y$4:$Y$63,0)</f>
        <v>16</v>
      </c>
      <c r="AA37" s="27"/>
      <c r="AB37" s="27"/>
      <c r="AC37" s="27">
        <v>4</v>
      </c>
      <c r="AD37" s="27"/>
      <c r="AE37" s="27">
        <v>8</v>
      </c>
      <c r="AF37" s="29">
        <f>75+AA37*0.3+AB37*0.25+AC37*0.15+AD37*0.15+AE37*0.15</f>
        <v>76.8</v>
      </c>
      <c r="AG37" s="27">
        <v>1</v>
      </c>
      <c r="AH37" s="29">
        <f>(AF37+AF38+AF39)/3</f>
        <v>77.175</v>
      </c>
      <c r="AI37" s="27">
        <f>RANK(AH37,$AH$4:$AH$63,0)</f>
        <v>16</v>
      </c>
      <c r="AJ37" s="30"/>
    </row>
    <row r="38" spans="1:36">
      <c r="A38" s="27"/>
      <c r="B38" s="26"/>
      <c r="C38" s="35"/>
      <c r="D38" s="30">
        <v>2017</v>
      </c>
      <c r="E38" s="30">
        <v>62</v>
      </c>
      <c r="F38" s="29">
        <v>97.55</v>
      </c>
      <c r="G38" s="29">
        <v>86.885</v>
      </c>
      <c r="H38" s="27">
        <v>8</v>
      </c>
      <c r="I38" s="29"/>
      <c r="J38" s="27"/>
      <c r="K38" s="26">
        <v>75.1</v>
      </c>
      <c r="L38" s="27">
        <v>0</v>
      </c>
      <c r="M38" s="26">
        <v>75.1</v>
      </c>
      <c r="N38" s="26">
        <v>16</v>
      </c>
      <c r="O38" s="36"/>
      <c r="P38" s="26"/>
      <c r="Q38" s="27">
        <v>77</v>
      </c>
      <c r="R38" s="40">
        <v>97.15</v>
      </c>
      <c r="S38" s="29">
        <v>83.045</v>
      </c>
      <c r="T38" s="28">
        <v>16</v>
      </c>
      <c r="U38" s="29"/>
      <c r="V38" s="28"/>
      <c r="W38" s="29">
        <v>79.238</v>
      </c>
      <c r="X38" s="27">
        <v>16</v>
      </c>
      <c r="Y38" s="29"/>
      <c r="Z38" s="6"/>
      <c r="AA38" s="27" t="s">
        <v>29</v>
      </c>
      <c r="AB38" s="27">
        <v>6</v>
      </c>
      <c r="AC38" s="27" t="s">
        <v>46</v>
      </c>
      <c r="AD38" s="27" t="s">
        <v>47</v>
      </c>
      <c r="AE38" s="27" t="s">
        <v>29</v>
      </c>
      <c r="AF38" s="29">
        <v>78.225</v>
      </c>
      <c r="AG38" s="27">
        <v>11</v>
      </c>
      <c r="AH38" s="29"/>
      <c r="AI38" s="27"/>
      <c r="AJ38" s="30"/>
    </row>
    <row r="39" spans="1:36">
      <c r="A39" s="27"/>
      <c r="B39" s="26"/>
      <c r="C39" s="35"/>
      <c r="D39" s="30">
        <v>2018</v>
      </c>
      <c r="E39" s="30">
        <v>68</v>
      </c>
      <c r="F39" s="29">
        <v>96</v>
      </c>
      <c r="G39" s="29">
        <v>87.6</v>
      </c>
      <c r="H39" s="27">
        <v>1</v>
      </c>
      <c r="I39" s="29"/>
      <c r="J39" s="27"/>
      <c r="K39" s="26">
        <v>69.64</v>
      </c>
      <c r="L39" s="27">
        <v>0</v>
      </c>
      <c r="M39" s="26">
        <v>69.64</v>
      </c>
      <c r="N39" s="26">
        <v>17</v>
      </c>
      <c r="O39" s="36"/>
      <c r="P39" s="26"/>
      <c r="Q39" s="27">
        <v>81.55</v>
      </c>
      <c r="R39" s="40">
        <v>97.65</v>
      </c>
      <c r="S39" s="29">
        <v>86.38</v>
      </c>
      <c r="T39" s="28">
        <v>3</v>
      </c>
      <c r="U39" s="29"/>
      <c r="V39" s="28"/>
      <c r="W39" s="29">
        <v>76.64</v>
      </c>
      <c r="X39" s="27">
        <v>16</v>
      </c>
      <c r="Y39" s="29"/>
      <c r="Z39" s="6"/>
      <c r="AA39" s="27"/>
      <c r="AB39" s="27">
        <v>1.5</v>
      </c>
      <c r="AC39" s="27"/>
      <c r="AD39" s="27"/>
      <c r="AE39" s="27"/>
      <c r="AF39" s="29">
        <v>76.5</v>
      </c>
      <c r="AG39" s="27">
        <v>19</v>
      </c>
      <c r="AH39" s="29"/>
      <c r="AI39" s="27"/>
      <c r="AJ39" s="30"/>
    </row>
    <row r="40" spans="1:36">
      <c r="A40" s="27">
        <v>1622020119</v>
      </c>
      <c r="B40" s="26" t="s">
        <v>48</v>
      </c>
      <c r="C40" s="27" t="s">
        <v>28</v>
      </c>
      <c r="D40" s="30">
        <v>2016</v>
      </c>
      <c r="E40" s="30">
        <v>64</v>
      </c>
      <c r="F40" s="29">
        <v>97.25</v>
      </c>
      <c r="G40" s="29">
        <f>F40*0.7+E40*0.3</f>
        <v>87.275</v>
      </c>
      <c r="H40" s="27">
        <v>13</v>
      </c>
      <c r="I40" s="29">
        <f>(F40+F41+F42)/3</f>
        <v>96.7833333333333</v>
      </c>
      <c r="J40" s="27">
        <f>RANK(I40,$I$4:$I$63,0)</f>
        <v>9</v>
      </c>
      <c r="K40" s="26">
        <v>82.73</v>
      </c>
      <c r="L40" s="27">
        <v>0</v>
      </c>
      <c r="M40" s="26">
        <f>K40+L40</f>
        <v>82.73</v>
      </c>
      <c r="N40" s="26">
        <v>10</v>
      </c>
      <c r="O40" s="36">
        <f>(M40+M41+M42)/3</f>
        <v>83.8233333333333</v>
      </c>
      <c r="P40" s="26">
        <f>RANK(O40,$O$4:$O$63,0)</f>
        <v>8</v>
      </c>
      <c r="Q40" s="27">
        <v>85</v>
      </c>
      <c r="R40" s="40">
        <v>96.85</v>
      </c>
      <c r="S40" s="29">
        <f>Q40*0.7+R40*0.3</f>
        <v>88.555</v>
      </c>
      <c r="T40" s="28">
        <v>4</v>
      </c>
      <c r="U40" s="29">
        <f>(S40+S41+S42)/3</f>
        <v>87.5166666666667</v>
      </c>
      <c r="V40" s="28">
        <f>RANK(U40,$U$4:$U$63,0)</f>
        <v>3</v>
      </c>
      <c r="W40" s="29">
        <f>G40*0.25+M40*0.6+S40*0.15</f>
        <v>84.74</v>
      </c>
      <c r="X40" s="27">
        <v>7</v>
      </c>
      <c r="Y40" s="29">
        <f>(W40+W41+W42)/3</f>
        <v>85.36</v>
      </c>
      <c r="Z40" s="6">
        <f>RANK(Y40,$Y$4:$Y$63,0)</f>
        <v>6</v>
      </c>
      <c r="AA40" s="27"/>
      <c r="AB40" s="27"/>
      <c r="AC40" s="27"/>
      <c r="AD40" s="27"/>
      <c r="AE40" s="27"/>
      <c r="AF40" s="29">
        <f>75+AA40*0.3+AB40*0.25+AC40*0.15+AD40*0.15+AE40*0.15</f>
        <v>75</v>
      </c>
      <c r="AG40" s="27">
        <v>16</v>
      </c>
      <c r="AH40" s="29">
        <f>(AF40+AF41+AF42)/3</f>
        <v>77.0733333333333</v>
      </c>
      <c r="AI40" s="27">
        <f>RANK(AH40,$AH$4:$AH$63,0)</f>
        <v>17</v>
      </c>
      <c r="AJ40" s="30"/>
    </row>
    <row r="41" spans="1:36">
      <c r="A41" s="27"/>
      <c r="B41" s="26"/>
      <c r="C41" s="27"/>
      <c r="D41" s="30">
        <v>2017</v>
      </c>
      <c r="E41" s="30">
        <v>68</v>
      </c>
      <c r="F41" s="29">
        <v>97.15</v>
      </c>
      <c r="G41" s="29">
        <v>88.405</v>
      </c>
      <c r="H41" s="27">
        <v>2</v>
      </c>
      <c r="I41" s="29"/>
      <c r="J41" s="27"/>
      <c r="K41" s="26">
        <v>83.7</v>
      </c>
      <c r="L41" s="27">
        <v>0</v>
      </c>
      <c r="M41" s="26">
        <v>83.7</v>
      </c>
      <c r="N41" s="26">
        <v>8</v>
      </c>
      <c r="O41" s="36"/>
      <c r="P41" s="26"/>
      <c r="Q41" s="27">
        <v>87</v>
      </c>
      <c r="R41" s="40">
        <v>96.75</v>
      </c>
      <c r="S41" s="29">
        <v>89.925</v>
      </c>
      <c r="T41" s="28">
        <v>5</v>
      </c>
      <c r="U41" s="29"/>
      <c r="V41" s="28"/>
      <c r="W41" s="29">
        <v>85.81</v>
      </c>
      <c r="X41" s="27">
        <v>5</v>
      </c>
      <c r="Y41" s="29"/>
      <c r="Z41" s="6"/>
      <c r="AA41" s="27">
        <v>0</v>
      </c>
      <c r="AB41" s="27">
        <v>6</v>
      </c>
      <c r="AC41" s="27" t="s">
        <v>29</v>
      </c>
      <c r="AD41" s="27" t="s">
        <v>29</v>
      </c>
      <c r="AE41" s="27">
        <v>4.8</v>
      </c>
      <c r="AF41" s="29">
        <v>77.22</v>
      </c>
      <c r="AG41" s="27">
        <v>15</v>
      </c>
      <c r="AH41" s="29"/>
      <c r="AI41" s="27"/>
      <c r="AJ41" s="30"/>
    </row>
    <row r="42" spans="1:36">
      <c r="A42" s="27"/>
      <c r="B42" s="26"/>
      <c r="C42" s="27"/>
      <c r="D42" s="30">
        <v>2018</v>
      </c>
      <c r="E42" s="30">
        <v>68</v>
      </c>
      <c r="F42" s="29">
        <v>95.95</v>
      </c>
      <c r="G42" s="29">
        <v>87.57</v>
      </c>
      <c r="H42" s="27">
        <v>7</v>
      </c>
      <c r="I42" s="29"/>
      <c r="J42" s="27"/>
      <c r="K42" s="26">
        <v>85.04</v>
      </c>
      <c r="L42" s="27">
        <v>0</v>
      </c>
      <c r="M42" s="26">
        <v>85.04</v>
      </c>
      <c r="N42" s="26">
        <v>8</v>
      </c>
      <c r="O42" s="36"/>
      <c r="P42" s="26"/>
      <c r="Q42" s="27">
        <v>79</v>
      </c>
      <c r="R42" s="40">
        <v>95.9</v>
      </c>
      <c r="S42" s="29">
        <v>84.07</v>
      </c>
      <c r="T42" s="28">
        <v>5</v>
      </c>
      <c r="U42" s="29"/>
      <c r="V42" s="28"/>
      <c r="W42" s="29">
        <v>85.53</v>
      </c>
      <c r="X42" s="27">
        <v>7</v>
      </c>
      <c r="Y42" s="29"/>
      <c r="Z42" s="6"/>
      <c r="AA42" s="27"/>
      <c r="AB42" s="27">
        <v>4</v>
      </c>
      <c r="AC42" s="27"/>
      <c r="AD42" s="27"/>
      <c r="AE42" s="27"/>
      <c r="AF42" s="29">
        <v>79</v>
      </c>
      <c r="AG42" s="27">
        <v>12</v>
      </c>
      <c r="AH42" s="29"/>
      <c r="AI42" s="27"/>
      <c r="AJ42" s="30"/>
    </row>
    <row r="43" spans="1:36">
      <c r="A43" s="27">
        <v>1622020120</v>
      </c>
      <c r="B43" s="26" t="s">
        <v>49</v>
      </c>
      <c r="C43" s="27" t="s">
        <v>28</v>
      </c>
      <c r="D43" s="30">
        <v>2016</v>
      </c>
      <c r="E43" s="30">
        <v>64</v>
      </c>
      <c r="F43" s="29">
        <v>97</v>
      </c>
      <c r="G43" s="29">
        <f>F43*0.7+E43*0.3</f>
        <v>87.1</v>
      </c>
      <c r="H43" s="27">
        <v>19</v>
      </c>
      <c r="I43" s="29">
        <f>(F43+F44+F45)/3</f>
        <v>97.15</v>
      </c>
      <c r="J43" s="27">
        <f>RANK(I43,$I$4:$I$63,0)</f>
        <v>4</v>
      </c>
      <c r="K43" s="26">
        <v>86</v>
      </c>
      <c r="L43" s="27">
        <v>0</v>
      </c>
      <c r="M43" s="26">
        <f>K43+L43</f>
        <v>86</v>
      </c>
      <c r="N43" s="26">
        <v>6</v>
      </c>
      <c r="O43" s="36">
        <f>(M43+M44+M45)/3</f>
        <v>87.9933333333333</v>
      </c>
      <c r="P43" s="26">
        <f>RANK(O43,$O$4:$O$63,0)</f>
        <v>4</v>
      </c>
      <c r="Q43" s="27">
        <v>80</v>
      </c>
      <c r="R43" s="40">
        <v>96.7</v>
      </c>
      <c r="S43" s="29">
        <f>Q43*0.7+R43*0.3</f>
        <v>85.01</v>
      </c>
      <c r="T43" s="28">
        <v>12</v>
      </c>
      <c r="U43" s="29">
        <f>(S43+S44+S45)/3</f>
        <v>88.4716666666666</v>
      </c>
      <c r="V43" s="28">
        <f>RANK(U43,$U$4:$U$63,0)</f>
        <v>2</v>
      </c>
      <c r="W43" s="29">
        <f>G43*0.25+M43*0.6+S43*0.15</f>
        <v>86.1265</v>
      </c>
      <c r="X43" s="27">
        <v>6</v>
      </c>
      <c r="Y43" s="29">
        <f>(W43+W44+W45)/3</f>
        <v>87.9194166666667</v>
      </c>
      <c r="Z43" s="6">
        <f>RANK(Y43,$Y$4:$Y$63,0)</f>
        <v>4</v>
      </c>
      <c r="AA43" s="27"/>
      <c r="AB43" s="27"/>
      <c r="AC43" s="27">
        <v>7.5</v>
      </c>
      <c r="AD43" s="27"/>
      <c r="AE43" s="27">
        <v>3</v>
      </c>
      <c r="AF43" s="29">
        <f>75+AA43*0.3+AB43*0.25+AC43*0.15+AD43*0.15+AE43*0.15</f>
        <v>76.575</v>
      </c>
      <c r="AG43" s="27">
        <v>2</v>
      </c>
      <c r="AH43" s="29">
        <f>(AF43+AF44+AF45)/3</f>
        <v>80.8583333333333</v>
      </c>
      <c r="AI43" s="27">
        <f>RANK(AH43,$AH$4:$AH$63,0)</f>
        <v>3</v>
      </c>
      <c r="AJ43" s="30"/>
    </row>
    <row r="44" spans="1:36">
      <c r="A44" s="27"/>
      <c r="B44" s="26"/>
      <c r="C44" s="27"/>
      <c r="D44" s="30">
        <v>2017</v>
      </c>
      <c r="E44" s="30">
        <v>62</v>
      </c>
      <c r="F44" s="29">
        <v>98.5</v>
      </c>
      <c r="G44" s="29">
        <v>87.55</v>
      </c>
      <c r="H44" s="27">
        <v>5</v>
      </c>
      <c r="I44" s="29"/>
      <c r="J44" s="27"/>
      <c r="K44" s="26">
        <v>87.7</v>
      </c>
      <c r="L44" s="27">
        <v>0</v>
      </c>
      <c r="M44" s="26">
        <v>87.7</v>
      </c>
      <c r="N44" s="26">
        <v>4</v>
      </c>
      <c r="O44" s="36"/>
      <c r="P44" s="26"/>
      <c r="Q44" s="27">
        <v>89.5</v>
      </c>
      <c r="R44" s="40">
        <v>98.15</v>
      </c>
      <c r="S44" s="29">
        <v>92.095</v>
      </c>
      <c r="T44" s="28">
        <v>3</v>
      </c>
      <c r="U44" s="29"/>
      <c r="V44" s="28"/>
      <c r="W44" s="29">
        <v>88.32175</v>
      </c>
      <c r="X44" s="27">
        <v>4</v>
      </c>
      <c r="Y44" s="29"/>
      <c r="Z44" s="6"/>
      <c r="AA44" s="27" t="s">
        <v>29</v>
      </c>
      <c r="AB44" s="27">
        <v>6</v>
      </c>
      <c r="AC44" s="27" t="s">
        <v>39</v>
      </c>
      <c r="AD44" s="27" t="s">
        <v>29</v>
      </c>
      <c r="AE44" s="27">
        <v>5</v>
      </c>
      <c r="AF44" s="29">
        <v>79.5</v>
      </c>
      <c r="AG44" s="27">
        <v>6</v>
      </c>
      <c r="AH44" s="29"/>
      <c r="AI44" s="27"/>
      <c r="AJ44" s="30"/>
    </row>
    <row r="45" spans="1:36">
      <c r="A45" s="27"/>
      <c r="B45" s="26"/>
      <c r="C45" s="27"/>
      <c r="D45" s="30">
        <v>2018</v>
      </c>
      <c r="E45" s="30">
        <v>68</v>
      </c>
      <c r="F45" s="29">
        <v>95.95</v>
      </c>
      <c r="G45" s="29">
        <v>87.57</v>
      </c>
      <c r="H45" s="27">
        <v>7</v>
      </c>
      <c r="I45" s="29"/>
      <c r="J45" s="27"/>
      <c r="K45" s="26">
        <v>90.28</v>
      </c>
      <c r="L45" s="27">
        <v>0</v>
      </c>
      <c r="M45" s="26">
        <v>90.28</v>
      </c>
      <c r="N45" s="26">
        <v>2</v>
      </c>
      <c r="O45" s="36"/>
      <c r="P45" s="26"/>
      <c r="Q45" s="27">
        <v>84.3</v>
      </c>
      <c r="R45" s="40">
        <v>97.65</v>
      </c>
      <c r="S45" s="29">
        <v>88.31</v>
      </c>
      <c r="T45" s="28">
        <v>1</v>
      </c>
      <c r="U45" s="29"/>
      <c r="V45" s="28"/>
      <c r="W45" s="29">
        <v>89.31</v>
      </c>
      <c r="X45" s="27">
        <v>1</v>
      </c>
      <c r="Y45" s="29"/>
      <c r="Z45" s="6"/>
      <c r="AA45" s="27">
        <v>6</v>
      </c>
      <c r="AB45" s="27">
        <v>5.5</v>
      </c>
      <c r="AC45" s="27"/>
      <c r="AD45" s="27"/>
      <c r="AE45" s="27"/>
      <c r="AF45" s="29">
        <v>86.5</v>
      </c>
      <c r="AG45" s="27">
        <v>1</v>
      </c>
      <c r="AH45" s="29"/>
      <c r="AI45" s="27"/>
      <c r="AJ45" s="30"/>
    </row>
    <row r="46" spans="1:36">
      <c r="A46" s="27">
        <v>1622020121</v>
      </c>
      <c r="B46" s="26" t="s">
        <v>50</v>
      </c>
      <c r="C46" s="27" t="s">
        <v>28</v>
      </c>
      <c r="D46" s="30">
        <v>2016</v>
      </c>
      <c r="E46" s="30">
        <v>70</v>
      </c>
      <c r="F46" s="29">
        <v>96.8</v>
      </c>
      <c r="G46" s="29">
        <f>F46*0.7+E46*0.3</f>
        <v>88.76</v>
      </c>
      <c r="H46" s="27">
        <v>2</v>
      </c>
      <c r="I46" s="29">
        <f>(F46+F47+F48)/3</f>
        <v>96.9</v>
      </c>
      <c r="J46" s="27">
        <f>RANK(I46,$I$4:$I$63,0)</f>
        <v>7</v>
      </c>
      <c r="K46" s="26">
        <v>81</v>
      </c>
      <c r="L46" s="27">
        <v>0</v>
      </c>
      <c r="M46" s="26">
        <f>K46+L46</f>
        <v>81</v>
      </c>
      <c r="N46" s="26">
        <v>15</v>
      </c>
      <c r="O46" s="36">
        <f>(M46+M47+M48)/3</f>
        <v>80.8233333333333</v>
      </c>
      <c r="P46" s="26">
        <f>RANK(O46,$O$4:$O$63,0)</f>
        <v>12</v>
      </c>
      <c r="Q46" s="27">
        <v>78</v>
      </c>
      <c r="R46" s="40">
        <v>96.95</v>
      </c>
      <c r="S46" s="29">
        <f>Q46*0.7+R46*0.3</f>
        <v>83.685</v>
      </c>
      <c r="T46" s="28">
        <v>16</v>
      </c>
      <c r="U46" s="29">
        <f>(S46+S47+S48)/3</f>
        <v>83.5333333333333</v>
      </c>
      <c r="V46" s="28">
        <f>RANK(U46,$U$4:$U$63,0)</f>
        <v>11</v>
      </c>
      <c r="W46" s="29">
        <f>G46*0.25+M46*0.6+S46*0.15</f>
        <v>83.34275</v>
      </c>
      <c r="X46" s="27">
        <v>15</v>
      </c>
      <c r="Y46" s="29">
        <f>(W46+W47+W48)/3</f>
        <v>83.0323333333333</v>
      </c>
      <c r="Z46" s="6">
        <f>RANK(Y46,$Y$4:$Y$63,0)</f>
        <v>11</v>
      </c>
      <c r="AA46" s="27"/>
      <c r="AB46" s="27"/>
      <c r="AC46" s="27">
        <v>7.5</v>
      </c>
      <c r="AD46" s="27"/>
      <c r="AE46" s="27"/>
      <c r="AF46" s="29">
        <f>75+AA46*0.3+AB46*0.25+AC46*0.15+AD46*0.15+AE46*0.15</f>
        <v>76.125</v>
      </c>
      <c r="AG46" s="27">
        <v>9</v>
      </c>
      <c r="AH46" s="29">
        <f>(AF46+AF47+AF48)/3</f>
        <v>78.0333333333333</v>
      </c>
      <c r="AI46" s="27">
        <f>RANK(AH46,$AH$4:$AH$63,0)</f>
        <v>12</v>
      </c>
      <c r="AJ46" s="30"/>
    </row>
    <row r="47" spans="1:36">
      <c r="A47" s="27"/>
      <c r="B47" s="26"/>
      <c r="C47" s="27"/>
      <c r="D47" s="30">
        <v>2017</v>
      </c>
      <c r="E47" s="30">
        <v>64</v>
      </c>
      <c r="F47" s="29">
        <v>98</v>
      </c>
      <c r="G47" s="29">
        <v>87.8</v>
      </c>
      <c r="H47" s="27">
        <v>4</v>
      </c>
      <c r="I47" s="29"/>
      <c r="J47" s="27"/>
      <c r="K47" s="26">
        <v>80.3</v>
      </c>
      <c r="L47" s="27">
        <v>0</v>
      </c>
      <c r="M47" s="26">
        <v>80.3</v>
      </c>
      <c r="N47" s="26">
        <v>13</v>
      </c>
      <c r="O47" s="36"/>
      <c r="P47" s="26"/>
      <c r="Q47" s="27">
        <v>82</v>
      </c>
      <c r="R47" s="40">
        <v>97.65</v>
      </c>
      <c r="S47" s="29">
        <v>86.695</v>
      </c>
      <c r="T47" s="28">
        <v>9</v>
      </c>
      <c r="U47" s="29"/>
      <c r="V47" s="28"/>
      <c r="W47" s="29">
        <v>83.13425</v>
      </c>
      <c r="X47" s="27">
        <v>11</v>
      </c>
      <c r="Y47" s="29"/>
      <c r="Z47" s="6"/>
      <c r="AA47" s="27">
        <v>0</v>
      </c>
      <c r="AB47" s="27">
        <v>6</v>
      </c>
      <c r="AC47" s="27" t="s">
        <v>46</v>
      </c>
      <c r="AD47" s="27" t="s">
        <v>51</v>
      </c>
      <c r="AE47" s="27">
        <v>0</v>
      </c>
      <c r="AF47" s="29">
        <v>78.975</v>
      </c>
      <c r="AG47" s="27">
        <v>9</v>
      </c>
      <c r="AH47" s="29"/>
      <c r="AI47" s="27"/>
      <c r="AJ47" s="30"/>
    </row>
    <row r="48" spans="1:36">
      <c r="A48" s="27"/>
      <c r="B48" s="26"/>
      <c r="C48" s="27"/>
      <c r="D48" s="30">
        <v>2018</v>
      </c>
      <c r="E48" s="30">
        <v>68</v>
      </c>
      <c r="F48" s="29">
        <v>95.9</v>
      </c>
      <c r="G48" s="29">
        <v>87.53</v>
      </c>
      <c r="H48" s="27">
        <v>13</v>
      </c>
      <c r="I48" s="29"/>
      <c r="J48" s="27"/>
      <c r="K48" s="26">
        <v>81.17</v>
      </c>
      <c r="L48" s="27">
        <v>0</v>
      </c>
      <c r="M48" s="26">
        <v>81.17</v>
      </c>
      <c r="N48" s="26">
        <v>13</v>
      </c>
      <c r="O48" s="36"/>
      <c r="P48" s="26"/>
      <c r="Q48" s="27">
        <v>73.5</v>
      </c>
      <c r="R48" s="40">
        <v>95.9</v>
      </c>
      <c r="S48" s="29">
        <v>80.22</v>
      </c>
      <c r="T48" s="28">
        <v>14</v>
      </c>
      <c r="U48" s="29"/>
      <c r="V48" s="28"/>
      <c r="W48" s="29">
        <v>82.62</v>
      </c>
      <c r="X48" s="27">
        <v>13</v>
      </c>
      <c r="Y48" s="29"/>
      <c r="Z48" s="6"/>
      <c r="AA48" s="27"/>
      <c r="AB48" s="27">
        <v>4</v>
      </c>
      <c r="AC48" s="27"/>
      <c r="AD48" s="27"/>
      <c r="AE48" s="27"/>
      <c r="AF48" s="29">
        <v>79</v>
      </c>
      <c r="AG48" s="27">
        <v>12</v>
      </c>
      <c r="AH48" s="29"/>
      <c r="AI48" s="27"/>
      <c r="AJ48" s="30"/>
    </row>
    <row r="49" spans="1:36">
      <c r="A49" s="27">
        <v>1622020122</v>
      </c>
      <c r="B49" s="26" t="s">
        <v>52</v>
      </c>
      <c r="C49" s="27" t="s">
        <v>28</v>
      </c>
      <c r="D49" s="30">
        <v>2016</v>
      </c>
      <c r="E49" s="30">
        <v>64</v>
      </c>
      <c r="F49" s="29">
        <v>96.95</v>
      </c>
      <c r="G49" s="29">
        <f>F49*0.7+E49*0.3</f>
        <v>87.065</v>
      </c>
      <c r="H49" s="27">
        <v>22</v>
      </c>
      <c r="I49" s="29">
        <f>(F49+F50+F51)/3</f>
        <v>96.6666666666667</v>
      </c>
      <c r="J49" s="27">
        <f>RANK(I49,$I$4:$I$63,0)</f>
        <v>15</v>
      </c>
      <c r="K49" s="26">
        <v>88.68</v>
      </c>
      <c r="L49" s="27">
        <v>0</v>
      </c>
      <c r="M49" s="26">
        <f>K49+L49</f>
        <v>88.68</v>
      </c>
      <c r="N49" s="26">
        <v>3</v>
      </c>
      <c r="O49" s="36">
        <f>(M49+M50+M51)/3</f>
        <v>89.9433333333333</v>
      </c>
      <c r="P49" s="26">
        <f>RANK(O49,$O$4:$O$63,0)</f>
        <v>1</v>
      </c>
      <c r="Q49" s="27">
        <v>84</v>
      </c>
      <c r="R49" s="40">
        <v>96.8</v>
      </c>
      <c r="S49" s="29">
        <f>Q49*0.7+R49*0.3</f>
        <v>87.84</v>
      </c>
      <c r="T49" s="28">
        <v>6</v>
      </c>
      <c r="U49" s="29">
        <f>(S49+S50+S51)/3</f>
        <v>86.5133333333333</v>
      </c>
      <c r="V49" s="28">
        <f>RANK(U49,$U$4:$U$63,0)</f>
        <v>4</v>
      </c>
      <c r="W49" s="29">
        <f>G49*0.25+M49*0.6+S49*0.15</f>
        <v>88.15025</v>
      </c>
      <c r="X49" s="27">
        <v>3</v>
      </c>
      <c r="Y49" s="29">
        <f>(W49+W50+W51)/3</f>
        <v>88.761</v>
      </c>
      <c r="Z49" s="6">
        <f>RANK(Y49,$Y$4:$Y$63,0)</f>
        <v>2</v>
      </c>
      <c r="AA49" s="27"/>
      <c r="AB49" s="27"/>
      <c r="AC49" s="27">
        <v>7.5</v>
      </c>
      <c r="AD49" s="27"/>
      <c r="AE49" s="27">
        <v>2</v>
      </c>
      <c r="AF49" s="29">
        <f>75+AA49*0.3+AB49*0.25+AC49*0.15+AD49*0.15+AE49*0.15</f>
        <v>76.425</v>
      </c>
      <c r="AG49" s="27">
        <v>7</v>
      </c>
      <c r="AH49" s="29">
        <f>(AF49+AF50+AF51)/3</f>
        <v>81.1333333333333</v>
      </c>
      <c r="AI49" s="27">
        <f>RANK(AH49,$AH$4:$AH$63,0)</f>
        <v>2</v>
      </c>
      <c r="AJ49" s="30"/>
    </row>
    <row r="50" spans="1:36">
      <c r="A50" s="27"/>
      <c r="B50" s="26"/>
      <c r="C50" s="27"/>
      <c r="D50" s="30">
        <v>2017</v>
      </c>
      <c r="E50" s="30">
        <v>64</v>
      </c>
      <c r="F50" s="29">
        <v>97.05</v>
      </c>
      <c r="G50" s="29">
        <v>87.135</v>
      </c>
      <c r="H50" s="27">
        <v>6</v>
      </c>
      <c r="I50" s="29"/>
      <c r="J50" s="27"/>
      <c r="K50" s="26">
        <v>89.5</v>
      </c>
      <c r="L50" s="27">
        <v>0</v>
      </c>
      <c r="M50" s="26">
        <v>89.5</v>
      </c>
      <c r="N50" s="26">
        <v>3</v>
      </c>
      <c r="O50" s="36"/>
      <c r="P50" s="26"/>
      <c r="Q50" s="27">
        <v>87.5</v>
      </c>
      <c r="R50" s="40">
        <v>96.7</v>
      </c>
      <c r="S50" s="29">
        <v>90.26</v>
      </c>
      <c r="T50" s="28">
        <v>4</v>
      </c>
      <c r="U50" s="29"/>
      <c r="V50" s="28"/>
      <c r="W50" s="29">
        <v>89.02275</v>
      </c>
      <c r="X50" s="27">
        <v>3</v>
      </c>
      <c r="Y50" s="29"/>
      <c r="Z50" s="6"/>
      <c r="AA50" s="27" t="s">
        <v>29</v>
      </c>
      <c r="AB50" s="27">
        <v>18</v>
      </c>
      <c r="AC50" s="27" t="s">
        <v>53</v>
      </c>
      <c r="AD50" s="27" t="s">
        <v>51</v>
      </c>
      <c r="AE50" s="27" t="s">
        <v>29</v>
      </c>
      <c r="AF50" s="29">
        <v>82.725</v>
      </c>
      <c r="AG50" s="27">
        <v>3</v>
      </c>
      <c r="AH50" s="29"/>
      <c r="AI50" s="27"/>
      <c r="AJ50" s="30"/>
    </row>
    <row r="51" spans="1:36">
      <c r="A51" s="27"/>
      <c r="B51" s="26"/>
      <c r="C51" s="27"/>
      <c r="D51" s="30">
        <v>2018</v>
      </c>
      <c r="E51" s="30">
        <v>68</v>
      </c>
      <c r="F51" s="29">
        <v>96</v>
      </c>
      <c r="G51" s="29">
        <v>87.6</v>
      </c>
      <c r="H51" s="27">
        <v>1</v>
      </c>
      <c r="I51" s="29"/>
      <c r="J51" s="27"/>
      <c r="K51" s="26">
        <v>91.65</v>
      </c>
      <c r="L51" s="27">
        <v>0</v>
      </c>
      <c r="M51" s="26">
        <v>91.65</v>
      </c>
      <c r="N51" s="26">
        <v>1</v>
      </c>
      <c r="O51" s="36"/>
      <c r="P51" s="26"/>
      <c r="Q51" s="27">
        <v>75.5</v>
      </c>
      <c r="R51" s="40">
        <v>95.3</v>
      </c>
      <c r="S51" s="29">
        <v>81.44</v>
      </c>
      <c r="T51" s="28">
        <v>13</v>
      </c>
      <c r="U51" s="29"/>
      <c r="V51" s="28"/>
      <c r="W51" s="29">
        <v>89.11</v>
      </c>
      <c r="X51" s="27">
        <v>2</v>
      </c>
      <c r="Y51" s="29"/>
      <c r="Z51" s="6"/>
      <c r="AA51" s="27"/>
      <c r="AB51" s="27">
        <v>7</v>
      </c>
      <c r="AC51" s="27">
        <v>2.25</v>
      </c>
      <c r="AD51" s="27"/>
      <c r="AE51" s="27"/>
      <c r="AF51" s="29">
        <v>84.25</v>
      </c>
      <c r="AG51" s="27">
        <v>4</v>
      </c>
      <c r="AH51" s="29"/>
      <c r="AI51" s="27"/>
      <c r="AJ51" s="30"/>
    </row>
    <row r="52" spans="1:36">
      <c r="A52" s="26">
        <v>1622020123</v>
      </c>
      <c r="B52" s="26" t="s">
        <v>54</v>
      </c>
      <c r="C52" s="27" t="s">
        <v>28</v>
      </c>
      <c r="D52" s="30">
        <v>2016</v>
      </c>
      <c r="E52" s="30">
        <v>68</v>
      </c>
      <c r="F52" s="29">
        <v>97</v>
      </c>
      <c r="G52" s="29">
        <f>F52*0.7+E52*0.3</f>
        <v>88.3</v>
      </c>
      <c r="H52" s="27">
        <v>5</v>
      </c>
      <c r="I52" s="29">
        <f>(F52+F53+F54)/3</f>
        <v>96.7</v>
      </c>
      <c r="J52" s="27">
        <f>RANK(I52,$I$4:$I$63,0)</f>
        <v>12</v>
      </c>
      <c r="K52" s="26">
        <v>88.77</v>
      </c>
      <c r="L52" s="27">
        <v>0</v>
      </c>
      <c r="M52" s="26">
        <f>K52+L52</f>
        <v>88.77</v>
      </c>
      <c r="N52" s="26">
        <v>2</v>
      </c>
      <c r="O52" s="36">
        <f>(M52+M53+M54)/3</f>
        <v>89.7766666666667</v>
      </c>
      <c r="P52" s="26">
        <f>RANK(O52,$O$4:$O$63,0)</f>
        <v>2</v>
      </c>
      <c r="Q52" s="27">
        <v>87</v>
      </c>
      <c r="R52" s="40">
        <v>97</v>
      </c>
      <c r="S52" s="29">
        <f>Q52*0.7+R52*0.3</f>
        <v>90</v>
      </c>
      <c r="T52" s="28">
        <v>1</v>
      </c>
      <c r="U52" s="29">
        <f>(S52+S53+S54)/3</f>
        <v>88.6983333333333</v>
      </c>
      <c r="V52" s="28">
        <f>RANK(U52,$U$4:$U$63,0)</f>
        <v>1</v>
      </c>
      <c r="W52" s="29">
        <f>G52*0.25+M52*0.6+S52*0.15</f>
        <v>88.837</v>
      </c>
      <c r="X52" s="27">
        <v>2</v>
      </c>
      <c r="Y52" s="29">
        <f>(W52+W53+W54)/3</f>
        <v>88.9819166666667</v>
      </c>
      <c r="Z52" s="6">
        <f>RANK(Y52,$Y$4:$Y$63,0)</f>
        <v>1</v>
      </c>
      <c r="AA52" s="27"/>
      <c r="AB52" s="27"/>
      <c r="AC52" s="27"/>
      <c r="AD52" s="27"/>
      <c r="AE52" s="27"/>
      <c r="AF52" s="29">
        <f>75+AA52*0.3+AB52*0.25+AC52*0.15+AD52*0.15+AE52*0.15</f>
        <v>75</v>
      </c>
      <c r="AG52" s="27">
        <v>16</v>
      </c>
      <c r="AH52" s="29">
        <f>(AF52+AF53+AF54)/3</f>
        <v>78.3133333333333</v>
      </c>
      <c r="AI52" s="27">
        <f>RANK(AH52,$AH$4:$AH$63,0)</f>
        <v>10</v>
      </c>
      <c r="AJ52" s="30"/>
    </row>
    <row r="53" spans="1:36">
      <c r="A53" s="26"/>
      <c r="B53" s="26"/>
      <c r="C53" s="27"/>
      <c r="D53" s="30">
        <v>2017</v>
      </c>
      <c r="E53" s="30">
        <v>60</v>
      </c>
      <c r="F53" s="29">
        <v>97.1</v>
      </c>
      <c r="G53" s="29">
        <v>85.97</v>
      </c>
      <c r="H53" s="27">
        <v>13</v>
      </c>
      <c r="I53" s="29"/>
      <c r="J53" s="27"/>
      <c r="K53" s="26">
        <v>90.6</v>
      </c>
      <c r="L53" s="27">
        <v>0</v>
      </c>
      <c r="M53" s="26">
        <v>90.6</v>
      </c>
      <c r="N53" s="26">
        <v>2</v>
      </c>
      <c r="O53" s="36"/>
      <c r="P53" s="26"/>
      <c r="Q53" s="27">
        <v>90.5</v>
      </c>
      <c r="R53" s="40">
        <v>96.75</v>
      </c>
      <c r="S53" s="29">
        <v>92.375</v>
      </c>
      <c r="T53" s="28">
        <v>2</v>
      </c>
      <c r="U53" s="29"/>
      <c r="V53" s="28"/>
      <c r="W53" s="29">
        <v>89.70875</v>
      </c>
      <c r="X53" s="27">
        <v>2</v>
      </c>
      <c r="Y53" s="29"/>
      <c r="Z53" s="6"/>
      <c r="AA53" s="27">
        <v>0</v>
      </c>
      <c r="AB53" s="27">
        <v>6</v>
      </c>
      <c r="AC53" s="27" t="s">
        <v>39</v>
      </c>
      <c r="AD53" s="27" t="s">
        <v>29</v>
      </c>
      <c r="AE53" s="27">
        <v>14.6</v>
      </c>
      <c r="AF53" s="29">
        <v>80.94</v>
      </c>
      <c r="AG53" s="27">
        <v>5</v>
      </c>
      <c r="AH53" s="29"/>
      <c r="AI53" s="27"/>
      <c r="AJ53" s="30"/>
    </row>
    <row r="54" spans="1:36">
      <c r="A54" s="26"/>
      <c r="B54" s="26"/>
      <c r="C54" s="27"/>
      <c r="D54" s="30">
        <v>2018</v>
      </c>
      <c r="E54" s="30">
        <v>67.5</v>
      </c>
      <c r="F54" s="29">
        <v>96</v>
      </c>
      <c r="G54" s="29">
        <v>87.45</v>
      </c>
      <c r="H54" s="27">
        <v>16</v>
      </c>
      <c r="I54" s="29"/>
      <c r="J54" s="27"/>
      <c r="K54" s="26">
        <v>89.96</v>
      </c>
      <c r="L54" s="27">
        <v>0</v>
      </c>
      <c r="M54" s="26">
        <v>89.96</v>
      </c>
      <c r="N54" s="26">
        <v>3</v>
      </c>
      <c r="O54" s="36"/>
      <c r="P54" s="26"/>
      <c r="Q54" s="27">
        <v>78.5</v>
      </c>
      <c r="R54" s="40">
        <v>95.9</v>
      </c>
      <c r="S54" s="29">
        <v>83.72</v>
      </c>
      <c r="T54" s="28">
        <v>6</v>
      </c>
      <c r="U54" s="29"/>
      <c r="V54" s="28"/>
      <c r="W54" s="29">
        <v>88.4</v>
      </c>
      <c r="X54" s="27">
        <v>3</v>
      </c>
      <c r="Y54" s="29"/>
      <c r="Z54" s="6"/>
      <c r="AA54" s="27"/>
      <c r="AB54" s="27">
        <v>4</v>
      </c>
      <c r="AC54" s="27"/>
      <c r="AD54" s="27"/>
      <c r="AE54" s="27"/>
      <c r="AF54" s="29">
        <v>79</v>
      </c>
      <c r="AG54" s="27">
        <v>12</v>
      </c>
      <c r="AH54" s="29"/>
      <c r="AI54" s="27"/>
      <c r="AJ54" s="30"/>
    </row>
    <row r="55" spans="1:36">
      <c r="A55" s="26">
        <v>1623090105</v>
      </c>
      <c r="B55" s="26" t="s">
        <v>55</v>
      </c>
      <c r="C55" s="27" t="s">
        <v>28</v>
      </c>
      <c r="D55" s="30">
        <v>2016</v>
      </c>
      <c r="E55" s="30">
        <v>64</v>
      </c>
      <c r="F55" s="29">
        <v>97.05</v>
      </c>
      <c r="G55" s="29">
        <f>F55*0.7+E55*0.3</f>
        <v>87.135</v>
      </c>
      <c r="H55" s="27">
        <v>17</v>
      </c>
      <c r="I55" s="29">
        <f>(F55+F56+F57)/3</f>
        <v>96.6666666666667</v>
      </c>
      <c r="J55" s="27">
        <f>RANK(I55,$I$4:$I$63,0)</f>
        <v>15</v>
      </c>
      <c r="K55" s="26">
        <v>81.82</v>
      </c>
      <c r="L55" s="27">
        <v>0</v>
      </c>
      <c r="M55" s="26">
        <f>K55+L55</f>
        <v>81.82</v>
      </c>
      <c r="N55" s="26">
        <v>12</v>
      </c>
      <c r="O55" s="36">
        <f>(M55+M56+M57)/3</f>
        <v>82.64</v>
      </c>
      <c r="P55" s="26">
        <f>RANK(O55,$O$4:$O$63,0)</f>
        <v>10</v>
      </c>
      <c r="Q55" s="27">
        <v>81</v>
      </c>
      <c r="R55" s="40">
        <v>96.7</v>
      </c>
      <c r="S55" s="29">
        <f>Q55*0.7+R55*0.3</f>
        <v>85.71</v>
      </c>
      <c r="T55" s="28">
        <v>11</v>
      </c>
      <c r="U55" s="29">
        <f>(S55+S56+S57)/3</f>
        <v>85.215</v>
      </c>
      <c r="V55" s="28">
        <f>RANK(U55,$U$4:$U$63,0)</f>
        <v>9</v>
      </c>
      <c r="W55" s="29">
        <f>G55*0.25+M55*0.6+S55*0.15</f>
        <v>83.73225</v>
      </c>
      <c r="X55" s="27">
        <v>13</v>
      </c>
      <c r="Y55" s="29">
        <f>(W55+W56+W57)/3</f>
        <v>84.0838333333333</v>
      </c>
      <c r="Z55" s="6">
        <f>RANK(Y55,$Y$4:$Y$63,0)</f>
        <v>10</v>
      </c>
      <c r="AA55" s="27"/>
      <c r="AB55" s="27"/>
      <c r="AC55" s="27"/>
      <c r="AD55" s="27"/>
      <c r="AE55" s="27">
        <v>1.2</v>
      </c>
      <c r="AF55" s="29">
        <f>75+AA55*0.3+AB55*0.25+AC55*0.15+AD55*0.15+AE55*0.15</f>
        <v>75.18</v>
      </c>
      <c r="AG55" s="27">
        <v>15</v>
      </c>
      <c r="AH55" s="29">
        <f>(AF55+AF56+AF57)/3</f>
        <v>78.3433333333333</v>
      </c>
      <c r="AI55" s="27">
        <f>RANK(AH55,$AH$4:$AH$63,0)</f>
        <v>9</v>
      </c>
      <c r="AJ55" s="30"/>
    </row>
    <row r="56" spans="1:36">
      <c r="A56" s="26"/>
      <c r="B56" s="26"/>
      <c r="C56" s="27"/>
      <c r="D56" s="30">
        <v>2017</v>
      </c>
      <c r="E56" s="30">
        <v>60</v>
      </c>
      <c r="F56" s="29">
        <v>97</v>
      </c>
      <c r="G56" s="29">
        <v>85.9</v>
      </c>
      <c r="H56" s="27">
        <v>17</v>
      </c>
      <c r="I56" s="29"/>
      <c r="J56" s="27"/>
      <c r="K56" s="26">
        <v>81.8</v>
      </c>
      <c r="L56" s="27">
        <v>0</v>
      </c>
      <c r="M56" s="26">
        <v>81.8</v>
      </c>
      <c r="N56" s="26">
        <v>10</v>
      </c>
      <c r="O56" s="36"/>
      <c r="P56" s="26"/>
      <c r="Q56" s="27">
        <v>83</v>
      </c>
      <c r="R56" s="40">
        <v>96.65</v>
      </c>
      <c r="S56" s="29">
        <v>87.095</v>
      </c>
      <c r="T56" s="28">
        <v>7</v>
      </c>
      <c r="U56" s="29"/>
      <c r="V56" s="28"/>
      <c r="W56" s="29">
        <v>83.61925</v>
      </c>
      <c r="X56" s="27">
        <v>9</v>
      </c>
      <c r="Y56" s="29"/>
      <c r="Z56" s="6"/>
      <c r="AA56" s="27" t="s">
        <v>29</v>
      </c>
      <c r="AB56" s="27">
        <v>6</v>
      </c>
      <c r="AC56" s="27" t="s">
        <v>29</v>
      </c>
      <c r="AD56" s="27" t="s">
        <v>51</v>
      </c>
      <c r="AE56" s="27" t="s">
        <v>29</v>
      </c>
      <c r="AF56" s="29">
        <v>77.85</v>
      </c>
      <c r="AG56" s="27">
        <v>13</v>
      </c>
      <c r="AH56" s="29"/>
      <c r="AI56" s="27"/>
      <c r="AJ56" s="30"/>
    </row>
    <row r="57" spans="1:36">
      <c r="A57" s="26"/>
      <c r="B57" s="26"/>
      <c r="C57" s="27"/>
      <c r="D57" s="30">
        <v>2018</v>
      </c>
      <c r="E57" s="30">
        <v>68</v>
      </c>
      <c r="F57" s="29">
        <v>95.95</v>
      </c>
      <c r="G57" s="29">
        <v>87.57</v>
      </c>
      <c r="H57" s="27">
        <v>7</v>
      </c>
      <c r="I57" s="29"/>
      <c r="J57" s="27"/>
      <c r="K57" s="26">
        <v>84.3</v>
      </c>
      <c r="L57" s="27">
        <v>0</v>
      </c>
      <c r="M57" s="26">
        <v>84.3</v>
      </c>
      <c r="N57" s="26">
        <v>9</v>
      </c>
      <c r="O57" s="36"/>
      <c r="P57" s="26"/>
      <c r="Q57" s="27">
        <v>77.5</v>
      </c>
      <c r="R57" s="40">
        <v>95.3</v>
      </c>
      <c r="S57" s="29">
        <v>82.84</v>
      </c>
      <c r="T57" s="28">
        <v>8</v>
      </c>
      <c r="U57" s="29"/>
      <c r="V57" s="28"/>
      <c r="W57" s="29">
        <v>84.9</v>
      </c>
      <c r="X57" s="27">
        <v>10</v>
      </c>
      <c r="Y57" s="29"/>
      <c r="Z57" s="6"/>
      <c r="AA57" s="27"/>
      <c r="AB57" s="27">
        <v>7</v>
      </c>
      <c r="AC57" s="27"/>
      <c r="AD57" s="27"/>
      <c r="AE57" s="27"/>
      <c r="AF57" s="29">
        <v>82</v>
      </c>
      <c r="AG57" s="27">
        <v>8</v>
      </c>
      <c r="AH57" s="29"/>
      <c r="AI57" s="27"/>
      <c r="AJ57" s="30"/>
    </row>
    <row r="58" spans="1:36">
      <c r="A58" s="26">
        <v>1610080107</v>
      </c>
      <c r="B58" s="26" t="s">
        <v>56</v>
      </c>
      <c r="C58" s="27" t="s">
        <v>28</v>
      </c>
      <c r="D58" s="30">
        <v>2016</v>
      </c>
      <c r="E58" s="30"/>
      <c r="F58" s="29"/>
      <c r="G58" s="29"/>
      <c r="H58" s="27"/>
      <c r="I58" s="38">
        <f>(F59+F60)/2</f>
        <v>96.625</v>
      </c>
      <c r="J58" s="27">
        <f>RANK(I58,$I$4:$I$63,0)</f>
        <v>17</v>
      </c>
      <c r="K58" s="26"/>
      <c r="L58" s="27"/>
      <c r="M58" s="26"/>
      <c r="N58" s="26"/>
      <c r="O58" s="36">
        <f>(M59+M60)/2</f>
        <v>85.07</v>
      </c>
      <c r="P58" s="26">
        <f>RANK(O58,$O$4:$O$63,0)</f>
        <v>7</v>
      </c>
      <c r="Q58" s="27"/>
      <c r="R58" s="40"/>
      <c r="S58" s="29"/>
      <c r="T58" s="28"/>
      <c r="U58" s="29">
        <f>(S59+S60)/2</f>
        <v>81.855</v>
      </c>
      <c r="V58" s="28">
        <f>RANK(U58,$U$4:$U$63,0)</f>
        <v>15</v>
      </c>
      <c r="W58" s="29"/>
      <c r="X58" s="27"/>
      <c r="Y58" s="29">
        <f>(W59+W60)/2</f>
        <v>85.032125</v>
      </c>
      <c r="Z58" s="6">
        <f>RANK(Y58,$Y$4:$Y$63,0)</f>
        <v>8</v>
      </c>
      <c r="AA58" s="27"/>
      <c r="AB58" s="27"/>
      <c r="AC58" s="27"/>
      <c r="AD58" s="27"/>
      <c r="AE58" s="27"/>
      <c r="AF58" s="29"/>
      <c r="AG58" s="27"/>
      <c r="AH58" s="29">
        <f>(AF59+AF60)/2</f>
        <v>77.75</v>
      </c>
      <c r="AI58" s="27">
        <f>RANK(AH58,$AH$4:$AH$63,0)</f>
        <v>13</v>
      </c>
      <c r="AJ58" s="30"/>
    </row>
    <row r="59" spans="1:36">
      <c r="A59" s="26"/>
      <c r="B59" s="26"/>
      <c r="C59" s="27"/>
      <c r="D59" s="30">
        <v>2017</v>
      </c>
      <c r="E59" s="30">
        <v>60</v>
      </c>
      <c r="F59" s="29">
        <v>97.25</v>
      </c>
      <c r="G59" s="29">
        <v>86.075</v>
      </c>
      <c r="H59" s="27">
        <v>12</v>
      </c>
      <c r="I59" s="38"/>
      <c r="J59" s="27"/>
      <c r="K59" s="26">
        <v>84.4</v>
      </c>
      <c r="L59" s="27">
        <v>0</v>
      </c>
      <c r="M59" s="26">
        <v>84.4</v>
      </c>
      <c r="N59" s="26">
        <v>6</v>
      </c>
      <c r="O59" s="36"/>
      <c r="P59" s="26"/>
      <c r="Q59" s="27">
        <v>79</v>
      </c>
      <c r="R59" s="40">
        <v>96.9</v>
      </c>
      <c r="S59" s="29">
        <v>84.37</v>
      </c>
      <c r="T59" s="28">
        <v>14</v>
      </c>
      <c r="U59" s="29"/>
      <c r="V59" s="28"/>
      <c r="W59" s="29">
        <v>84.81425</v>
      </c>
      <c r="X59" s="27">
        <v>8</v>
      </c>
      <c r="Y59" s="29"/>
      <c r="Z59" s="6"/>
      <c r="AA59" s="27">
        <v>0</v>
      </c>
      <c r="AB59" s="27">
        <v>6</v>
      </c>
      <c r="AC59" s="27" t="s">
        <v>29</v>
      </c>
      <c r="AD59" s="27" t="s">
        <v>29</v>
      </c>
      <c r="AE59" s="27" t="s">
        <v>29</v>
      </c>
      <c r="AF59" s="29">
        <v>76.5</v>
      </c>
      <c r="AG59" s="27">
        <v>16</v>
      </c>
      <c r="AH59" s="29"/>
      <c r="AI59" s="27"/>
      <c r="AJ59" s="30"/>
    </row>
    <row r="60" spans="1:36">
      <c r="A60" s="26"/>
      <c r="B60" s="26"/>
      <c r="C60" s="27"/>
      <c r="D60" s="30">
        <v>2018</v>
      </c>
      <c r="E60" s="30">
        <v>68</v>
      </c>
      <c r="F60" s="29">
        <v>96</v>
      </c>
      <c r="G60" s="29">
        <v>87.6</v>
      </c>
      <c r="H60" s="27">
        <v>1</v>
      </c>
      <c r="I60" s="38"/>
      <c r="J60" s="27"/>
      <c r="K60" s="26">
        <v>85.74</v>
      </c>
      <c r="L60" s="27">
        <v>0</v>
      </c>
      <c r="M60" s="26">
        <v>85.74</v>
      </c>
      <c r="N60" s="26">
        <v>7</v>
      </c>
      <c r="O60" s="36"/>
      <c r="P60" s="26"/>
      <c r="Q60" s="27">
        <v>72.5</v>
      </c>
      <c r="R60" s="40">
        <v>95.3</v>
      </c>
      <c r="S60" s="29">
        <v>79.34</v>
      </c>
      <c r="T60" s="28">
        <v>18</v>
      </c>
      <c r="U60" s="29"/>
      <c r="V60" s="28"/>
      <c r="W60" s="29">
        <v>85.25</v>
      </c>
      <c r="X60" s="27">
        <v>8</v>
      </c>
      <c r="Y60" s="29"/>
      <c r="Z60" s="6"/>
      <c r="AA60" s="27"/>
      <c r="AB60" s="27">
        <v>4</v>
      </c>
      <c r="AC60" s="27"/>
      <c r="AD60" s="27"/>
      <c r="AE60" s="27"/>
      <c r="AF60" s="29">
        <v>79</v>
      </c>
      <c r="AG60" s="27">
        <v>12</v>
      </c>
      <c r="AH60" s="29"/>
      <c r="AI60" s="27"/>
      <c r="AJ60" s="30"/>
    </row>
    <row r="61" spans="1:36">
      <c r="A61" s="26">
        <v>1522020103</v>
      </c>
      <c r="B61" s="26" t="s">
        <v>57</v>
      </c>
      <c r="C61" s="27" t="s">
        <v>33</v>
      </c>
      <c r="D61" s="30">
        <v>2016</v>
      </c>
      <c r="E61" s="30"/>
      <c r="F61" s="29"/>
      <c r="G61" s="29"/>
      <c r="H61" s="27"/>
      <c r="I61" s="29">
        <f>(G62+G63)/2</f>
        <v>86.715</v>
      </c>
      <c r="J61" s="27">
        <f>RANK(I61,$I$4:$I$63,0)</f>
        <v>20</v>
      </c>
      <c r="K61" s="26"/>
      <c r="L61" s="27"/>
      <c r="M61" s="26"/>
      <c r="N61" s="26"/>
      <c r="O61" s="36">
        <f>(M62+M63)/2</f>
        <v>65.695</v>
      </c>
      <c r="P61" s="26">
        <f>RANK(O61,$O$4:$O$63,0)</f>
        <v>20</v>
      </c>
      <c r="Q61" s="27"/>
      <c r="R61" s="40"/>
      <c r="S61" s="29"/>
      <c r="T61" s="28"/>
      <c r="U61" s="29">
        <f>(S62+S63)/2</f>
        <v>74.4025</v>
      </c>
      <c r="V61" s="28">
        <f>RANK(U61,$U$4:$U$63,0)</f>
        <v>19</v>
      </c>
      <c r="W61" s="29"/>
      <c r="X61" s="27"/>
      <c r="Y61" s="29">
        <f>(W62+W63)/2</f>
        <v>72.257125</v>
      </c>
      <c r="Z61" s="6">
        <f>RANK(Y61,$Y$4:$Y$63,0)</f>
        <v>20</v>
      </c>
      <c r="AA61" s="27"/>
      <c r="AB61" s="27"/>
      <c r="AC61" s="27"/>
      <c r="AD61" s="27"/>
      <c r="AE61" s="27"/>
      <c r="AF61" s="29"/>
      <c r="AG61" s="27"/>
      <c r="AH61" s="29">
        <f>(AF62+AF63)/2</f>
        <v>77.75</v>
      </c>
      <c r="AI61" s="27">
        <f>RANK(AH61,$AH$4:$AH$63,0)</f>
        <v>13</v>
      </c>
      <c r="AJ61" s="30"/>
    </row>
    <row r="62" spans="1:36">
      <c r="A62" s="26"/>
      <c r="B62" s="26"/>
      <c r="C62" s="27"/>
      <c r="D62" s="30">
        <v>2017</v>
      </c>
      <c r="E62" s="30">
        <v>60</v>
      </c>
      <c r="F62" s="29">
        <v>97</v>
      </c>
      <c r="G62" s="29">
        <v>85.9</v>
      </c>
      <c r="H62" s="27">
        <v>17</v>
      </c>
      <c r="I62" s="29"/>
      <c r="J62" s="27"/>
      <c r="K62" s="26">
        <v>67</v>
      </c>
      <c r="L62" s="27">
        <v>0</v>
      </c>
      <c r="M62" s="26">
        <v>67</v>
      </c>
      <c r="N62" s="26">
        <v>20</v>
      </c>
      <c r="O62" s="36"/>
      <c r="P62" s="26"/>
      <c r="Q62" s="27">
        <v>98</v>
      </c>
      <c r="R62" s="40">
        <v>96.65</v>
      </c>
      <c r="S62" s="29">
        <v>97.595</v>
      </c>
      <c r="T62" s="28">
        <v>1</v>
      </c>
      <c r="U62" s="29"/>
      <c r="V62" s="28"/>
      <c r="W62" s="29">
        <v>76.31425</v>
      </c>
      <c r="X62" s="27">
        <v>19</v>
      </c>
      <c r="Y62" s="29"/>
      <c r="Z62" s="6"/>
      <c r="AA62" s="27">
        <v>0</v>
      </c>
      <c r="AB62" s="27">
        <v>6</v>
      </c>
      <c r="AC62" s="27" t="s">
        <v>29</v>
      </c>
      <c r="AD62" s="27" t="s">
        <v>29</v>
      </c>
      <c r="AE62" s="27" t="s">
        <v>29</v>
      </c>
      <c r="AF62" s="29">
        <v>76.5</v>
      </c>
      <c r="AG62" s="27">
        <v>16</v>
      </c>
      <c r="AH62" s="29"/>
      <c r="AI62" s="27"/>
      <c r="AJ62" s="30"/>
    </row>
    <row r="63" spans="1:36">
      <c r="A63" s="26"/>
      <c r="B63" s="26"/>
      <c r="C63" s="27"/>
      <c r="D63" s="30">
        <v>2018</v>
      </c>
      <c r="E63" s="30">
        <v>68</v>
      </c>
      <c r="F63" s="29">
        <v>95.9</v>
      </c>
      <c r="G63" s="29">
        <v>87.53</v>
      </c>
      <c r="H63" s="27">
        <v>13</v>
      </c>
      <c r="I63" s="29"/>
      <c r="J63" s="27"/>
      <c r="K63" s="26">
        <v>64.39</v>
      </c>
      <c r="L63" s="27">
        <v>0</v>
      </c>
      <c r="M63" s="26">
        <v>64.39</v>
      </c>
      <c r="N63" s="26">
        <v>20</v>
      </c>
      <c r="O63" s="36"/>
      <c r="P63" s="26"/>
      <c r="Q63" s="27">
        <v>32.5</v>
      </c>
      <c r="R63" s="40">
        <v>94.85</v>
      </c>
      <c r="S63" s="29">
        <v>51.21</v>
      </c>
      <c r="T63" s="28">
        <v>19</v>
      </c>
      <c r="U63" s="29"/>
      <c r="V63" s="28"/>
      <c r="W63" s="29">
        <v>68.2</v>
      </c>
      <c r="X63" s="27">
        <v>20</v>
      </c>
      <c r="Y63" s="29"/>
      <c r="Z63" s="6"/>
      <c r="AA63" s="27"/>
      <c r="AB63" s="27">
        <v>4</v>
      </c>
      <c r="AC63" s="27"/>
      <c r="AD63" s="27"/>
      <c r="AE63" s="27"/>
      <c r="AF63" s="29">
        <v>79</v>
      </c>
      <c r="AG63" s="27">
        <v>12</v>
      </c>
      <c r="AH63" s="29"/>
      <c r="AI63" s="27"/>
      <c r="AJ63" s="30"/>
    </row>
    <row r="64" spans="1:36">
      <c r="A64" s="23" t="s">
        <v>58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44"/>
      <c r="AH64" s="44"/>
      <c r="AI64" s="44"/>
      <c r="AJ64" s="44"/>
    </row>
    <row r="65" spans="1:36">
      <c r="A65" s="23" t="s">
        <v>59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45"/>
      <c r="AH65" s="45"/>
      <c r="AI65" s="45"/>
      <c r="AJ65" s="45"/>
    </row>
  </sheetData>
  <mergeCells count="273">
    <mergeCell ref="A1:AJ1"/>
    <mergeCell ref="F2:H2"/>
    <mergeCell ref="K2:N2"/>
    <mergeCell ref="Q2:S2"/>
    <mergeCell ref="AA2:AG2"/>
    <mergeCell ref="A64:AF64"/>
    <mergeCell ref="A65:AF65"/>
    <mergeCell ref="A2:A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C2:C3"/>
    <mergeCell ref="C4:C6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C46:C48"/>
    <mergeCell ref="C49:C51"/>
    <mergeCell ref="C52:C54"/>
    <mergeCell ref="C55:C57"/>
    <mergeCell ref="C58:C60"/>
    <mergeCell ref="C61:C63"/>
    <mergeCell ref="I4:I6"/>
    <mergeCell ref="I7:I9"/>
    <mergeCell ref="I10:I12"/>
    <mergeCell ref="I13:I15"/>
    <mergeCell ref="I16:I18"/>
    <mergeCell ref="I19:I21"/>
    <mergeCell ref="I22:I24"/>
    <mergeCell ref="I25:I27"/>
    <mergeCell ref="I28:I30"/>
    <mergeCell ref="I31:I33"/>
    <mergeCell ref="I34:I36"/>
    <mergeCell ref="I37:I39"/>
    <mergeCell ref="I40:I42"/>
    <mergeCell ref="I43:I45"/>
    <mergeCell ref="I46:I48"/>
    <mergeCell ref="I49:I51"/>
    <mergeCell ref="I52:I54"/>
    <mergeCell ref="I55:I57"/>
    <mergeCell ref="I58:I60"/>
    <mergeCell ref="I61:I63"/>
    <mergeCell ref="J4:J6"/>
    <mergeCell ref="J7:J9"/>
    <mergeCell ref="J10:J12"/>
    <mergeCell ref="J13:J15"/>
    <mergeCell ref="J16:J18"/>
    <mergeCell ref="J19:J21"/>
    <mergeCell ref="J22:J24"/>
    <mergeCell ref="J25:J27"/>
    <mergeCell ref="J28:J30"/>
    <mergeCell ref="J31:J33"/>
    <mergeCell ref="J34:J36"/>
    <mergeCell ref="J37:J39"/>
    <mergeCell ref="J40:J42"/>
    <mergeCell ref="J43:J45"/>
    <mergeCell ref="J46:J48"/>
    <mergeCell ref="J49:J51"/>
    <mergeCell ref="J52:J54"/>
    <mergeCell ref="J55:J57"/>
    <mergeCell ref="J58:J60"/>
    <mergeCell ref="J61:J63"/>
    <mergeCell ref="O4:O6"/>
    <mergeCell ref="O7:O9"/>
    <mergeCell ref="O10:O12"/>
    <mergeCell ref="O13:O15"/>
    <mergeCell ref="O16:O18"/>
    <mergeCell ref="O19:O21"/>
    <mergeCell ref="O22:O24"/>
    <mergeCell ref="O25:O27"/>
    <mergeCell ref="O28:O30"/>
    <mergeCell ref="O31:O33"/>
    <mergeCell ref="O34:O36"/>
    <mergeCell ref="O37:O39"/>
    <mergeCell ref="O40:O42"/>
    <mergeCell ref="O43:O45"/>
    <mergeCell ref="O46:O48"/>
    <mergeCell ref="O49:O51"/>
    <mergeCell ref="O52:O54"/>
    <mergeCell ref="O55:O57"/>
    <mergeCell ref="O58:O60"/>
    <mergeCell ref="O61:O63"/>
    <mergeCell ref="P4:P6"/>
    <mergeCell ref="P7:P9"/>
    <mergeCell ref="P10:P12"/>
    <mergeCell ref="P13:P15"/>
    <mergeCell ref="P16:P18"/>
    <mergeCell ref="P19:P21"/>
    <mergeCell ref="P22:P24"/>
    <mergeCell ref="P25:P27"/>
    <mergeCell ref="P28:P30"/>
    <mergeCell ref="P31:P33"/>
    <mergeCell ref="P34:P36"/>
    <mergeCell ref="P37:P39"/>
    <mergeCell ref="P40:P42"/>
    <mergeCell ref="P43:P45"/>
    <mergeCell ref="P46:P48"/>
    <mergeCell ref="P49:P51"/>
    <mergeCell ref="P52:P54"/>
    <mergeCell ref="P55:P57"/>
    <mergeCell ref="P58:P60"/>
    <mergeCell ref="P61:P63"/>
    <mergeCell ref="U4:U6"/>
    <mergeCell ref="U7:U9"/>
    <mergeCell ref="U10:U12"/>
    <mergeCell ref="U13:U15"/>
    <mergeCell ref="U16:U18"/>
    <mergeCell ref="U19:U21"/>
    <mergeCell ref="U22:U24"/>
    <mergeCell ref="U25:U27"/>
    <mergeCell ref="U28:U30"/>
    <mergeCell ref="U31:U33"/>
    <mergeCell ref="U34:U36"/>
    <mergeCell ref="U37:U39"/>
    <mergeCell ref="U40:U42"/>
    <mergeCell ref="U43:U45"/>
    <mergeCell ref="U46:U48"/>
    <mergeCell ref="U49:U51"/>
    <mergeCell ref="U52:U54"/>
    <mergeCell ref="U55:U57"/>
    <mergeCell ref="U58:U60"/>
    <mergeCell ref="U61:U63"/>
    <mergeCell ref="V4:V6"/>
    <mergeCell ref="V7:V9"/>
    <mergeCell ref="V10:V12"/>
    <mergeCell ref="V13:V15"/>
    <mergeCell ref="V16:V18"/>
    <mergeCell ref="V19:V21"/>
    <mergeCell ref="V22:V24"/>
    <mergeCell ref="V25:V27"/>
    <mergeCell ref="V28:V30"/>
    <mergeCell ref="V31:V33"/>
    <mergeCell ref="V34:V36"/>
    <mergeCell ref="V37:V39"/>
    <mergeCell ref="V40:V42"/>
    <mergeCell ref="V43:V45"/>
    <mergeCell ref="V46:V48"/>
    <mergeCell ref="V49:V51"/>
    <mergeCell ref="V52:V54"/>
    <mergeCell ref="V55:V57"/>
    <mergeCell ref="V58:V60"/>
    <mergeCell ref="V61:V63"/>
    <mergeCell ref="W2:W3"/>
    <mergeCell ref="X2:X3"/>
    <mergeCell ref="Y4:Y6"/>
    <mergeCell ref="Y7:Y9"/>
    <mergeCell ref="Y10:Y12"/>
    <mergeCell ref="Y13:Y15"/>
    <mergeCell ref="Y16:Y18"/>
    <mergeCell ref="Y19:Y21"/>
    <mergeCell ref="Y22:Y24"/>
    <mergeCell ref="Y25:Y27"/>
    <mergeCell ref="Y28:Y30"/>
    <mergeCell ref="Y31:Y33"/>
    <mergeCell ref="Y34:Y36"/>
    <mergeCell ref="Y37:Y39"/>
    <mergeCell ref="Y40:Y42"/>
    <mergeCell ref="Y43:Y45"/>
    <mergeCell ref="Y46:Y48"/>
    <mergeCell ref="Y49:Y51"/>
    <mergeCell ref="Y52:Y54"/>
    <mergeCell ref="Y55:Y57"/>
    <mergeCell ref="Y58:Y60"/>
    <mergeCell ref="Y61:Y63"/>
    <mergeCell ref="Z4:Z6"/>
    <mergeCell ref="Z7:Z9"/>
    <mergeCell ref="Z10:Z12"/>
    <mergeCell ref="Z13:Z15"/>
    <mergeCell ref="Z16:Z18"/>
    <mergeCell ref="Z19:Z21"/>
    <mergeCell ref="Z22:Z24"/>
    <mergeCell ref="Z25:Z27"/>
    <mergeCell ref="Z28:Z30"/>
    <mergeCell ref="Z31:Z33"/>
    <mergeCell ref="Z34:Z36"/>
    <mergeCell ref="Z37:Z39"/>
    <mergeCell ref="Z40:Z42"/>
    <mergeCell ref="Z43:Z45"/>
    <mergeCell ref="Z46:Z48"/>
    <mergeCell ref="Z49:Z51"/>
    <mergeCell ref="Z52:Z54"/>
    <mergeCell ref="Z55:Z57"/>
    <mergeCell ref="Z58:Z60"/>
    <mergeCell ref="Z61:Z63"/>
    <mergeCell ref="AH4:AH6"/>
    <mergeCell ref="AH7:AH9"/>
    <mergeCell ref="AH10:AH12"/>
    <mergeCell ref="AH13:AH15"/>
    <mergeCell ref="AH16:AH18"/>
    <mergeCell ref="AH19:AH21"/>
    <mergeCell ref="AH22:AH24"/>
    <mergeCell ref="AH25:AH27"/>
    <mergeCell ref="AH28:AH30"/>
    <mergeCell ref="AH31:AH33"/>
    <mergeCell ref="AH34:AH36"/>
    <mergeCell ref="AH37:AH39"/>
    <mergeCell ref="AH40:AH42"/>
    <mergeCell ref="AH43:AH45"/>
    <mergeCell ref="AH46:AH48"/>
    <mergeCell ref="AH49:AH51"/>
    <mergeCell ref="AH52:AH54"/>
    <mergeCell ref="AH55:AH57"/>
    <mergeCell ref="AH58:AH60"/>
    <mergeCell ref="AH61:AH63"/>
    <mergeCell ref="AI4:AI6"/>
    <mergeCell ref="AI7:AI9"/>
    <mergeCell ref="AI10:AI12"/>
    <mergeCell ref="AI13:AI15"/>
    <mergeCell ref="AI16:AI18"/>
    <mergeCell ref="AI19:AI21"/>
    <mergeCell ref="AI22:AI24"/>
    <mergeCell ref="AI25:AI27"/>
    <mergeCell ref="AI28:AI30"/>
    <mergeCell ref="AI31:AI33"/>
    <mergeCell ref="AI34:AI36"/>
    <mergeCell ref="AI37:AI39"/>
    <mergeCell ref="AI40:AI42"/>
    <mergeCell ref="AI43:AI45"/>
    <mergeCell ref="AI46:AI48"/>
    <mergeCell ref="AI49:AI51"/>
    <mergeCell ref="AI52:AI54"/>
    <mergeCell ref="AI55:AI57"/>
    <mergeCell ref="AI58:AI60"/>
    <mergeCell ref="AI61:AI63"/>
    <mergeCell ref="AJ2:AJ3"/>
  </mergeCells>
  <pageMargins left="0.75" right="0.7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5"/>
  <sheetViews>
    <sheetView topLeftCell="A16" workbookViewId="0">
      <selection activeCell="G10" sqref="G10"/>
    </sheetView>
  </sheetViews>
  <sheetFormatPr defaultColWidth="8.625" defaultRowHeight="14.25"/>
  <cols>
    <col min="1" max="1" width="12.25" customWidth="1"/>
    <col min="3" max="3" width="8.625" style="1"/>
    <col min="4" max="4" width="12.625"/>
    <col min="6" max="6" width="12.625"/>
    <col min="8" max="8" width="12.625"/>
    <col min="10" max="10" width="12.625"/>
  </cols>
  <sheetData>
    <row r="1" ht="36" customHeight="1" spans="1:36">
      <c r="A1" s="2" t="s">
        <v>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6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20"/>
      <c r="AD1" s="21"/>
      <c r="AE1" s="21"/>
      <c r="AF1" s="21"/>
      <c r="AG1" s="21"/>
      <c r="AH1" s="21"/>
      <c r="AI1" s="21"/>
      <c r="AJ1" s="21"/>
    </row>
    <row r="2" spans="1:28">
      <c r="A2" s="4" t="s">
        <v>1</v>
      </c>
      <c r="B2" s="4" t="s">
        <v>2</v>
      </c>
      <c r="C2" s="5" t="s">
        <v>3</v>
      </c>
      <c r="D2" s="6" t="s">
        <v>4</v>
      </c>
      <c r="E2" s="6"/>
      <c r="F2" s="6" t="s">
        <v>5</v>
      </c>
      <c r="G2" s="6"/>
      <c r="H2" s="6" t="s">
        <v>6</v>
      </c>
      <c r="I2" s="6"/>
      <c r="J2" s="6" t="s">
        <v>61</v>
      </c>
      <c r="K2" s="6"/>
      <c r="L2" s="6" t="s">
        <v>62</v>
      </c>
      <c r="M2" s="6"/>
      <c r="N2" s="18" t="s">
        <v>10</v>
      </c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14">
      <c r="A3" s="4"/>
      <c r="B3" s="4"/>
      <c r="C3" s="5"/>
      <c r="D3" s="6" t="s">
        <v>15</v>
      </c>
      <c r="E3" s="6" t="s">
        <v>8</v>
      </c>
      <c r="F3" s="6" t="s">
        <v>15</v>
      </c>
      <c r="G3" s="6" t="s">
        <v>8</v>
      </c>
      <c r="H3" s="6" t="s">
        <v>15</v>
      </c>
      <c r="I3" s="6" t="s">
        <v>8</v>
      </c>
      <c r="J3" s="6" t="s">
        <v>15</v>
      </c>
      <c r="K3" s="6" t="s">
        <v>8</v>
      </c>
      <c r="L3" s="10" t="s">
        <v>15</v>
      </c>
      <c r="M3" s="6" t="s">
        <v>8</v>
      </c>
      <c r="N3" s="18"/>
    </row>
    <row r="4" spans="1:14">
      <c r="A4" s="7">
        <v>1511050210</v>
      </c>
      <c r="B4" s="8" t="s">
        <v>27</v>
      </c>
      <c r="C4" s="9" t="s">
        <v>28</v>
      </c>
      <c r="D4" s="10">
        <v>96.3</v>
      </c>
      <c r="E4" s="11">
        <v>19</v>
      </c>
      <c r="F4" s="12">
        <v>73.6566666666667</v>
      </c>
      <c r="G4" s="11">
        <v>17</v>
      </c>
      <c r="H4" s="12">
        <v>66.3883333333333</v>
      </c>
      <c r="I4" s="11">
        <v>20</v>
      </c>
      <c r="J4" s="12">
        <v>75.7064166666667</v>
      </c>
      <c r="K4" s="11">
        <v>19</v>
      </c>
      <c r="L4" s="12">
        <v>76.5</v>
      </c>
      <c r="M4" s="11">
        <v>20</v>
      </c>
      <c r="N4" s="18"/>
    </row>
    <row r="5" spans="1:14">
      <c r="A5" s="13">
        <v>1622020103</v>
      </c>
      <c r="B5" s="8" t="s">
        <v>30</v>
      </c>
      <c r="C5" s="9" t="s">
        <v>28</v>
      </c>
      <c r="D5" s="10">
        <v>96.7333333333333</v>
      </c>
      <c r="E5" s="11">
        <v>11</v>
      </c>
      <c r="F5" s="12">
        <v>79.94</v>
      </c>
      <c r="G5" s="11">
        <v>14</v>
      </c>
      <c r="H5" s="12">
        <v>85.7383333333333</v>
      </c>
      <c r="I5" s="11">
        <v>6</v>
      </c>
      <c r="J5" s="12">
        <v>82.6405833333333</v>
      </c>
      <c r="K5" s="11">
        <v>13</v>
      </c>
      <c r="L5" s="12">
        <v>78.2683333333333</v>
      </c>
      <c r="M5" s="11">
        <v>11</v>
      </c>
      <c r="N5" s="18"/>
    </row>
    <row r="6" spans="1:14">
      <c r="A6" s="13">
        <v>1622020106</v>
      </c>
      <c r="B6" s="8" t="s">
        <v>32</v>
      </c>
      <c r="C6" s="9" t="s">
        <v>33</v>
      </c>
      <c r="D6" s="10">
        <v>96.9333333333333</v>
      </c>
      <c r="E6" s="11">
        <v>6</v>
      </c>
      <c r="F6" s="12">
        <v>80.19</v>
      </c>
      <c r="G6" s="11">
        <v>13</v>
      </c>
      <c r="H6" s="12">
        <v>79.3416666666667</v>
      </c>
      <c r="I6" s="11">
        <v>17</v>
      </c>
      <c r="J6" s="12">
        <v>81.9400833333333</v>
      </c>
      <c r="K6" s="11">
        <v>14</v>
      </c>
      <c r="L6" s="12">
        <v>80.5833333333333</v>
      </c>
      <c r="M6" s="11">
        <v>4</v>
      </c>
      <c r="N6" s="18"/>
    </row>
    <row r="7" spans="1:14">
      <c r="A7" s="13">
        <v>1622020107</v>
      </c>
      <c r="B7" s="8" t="s">
        <v>35</v>
      </c>
      <c r="C7" s="9" t="s">
        <v>33</v>
      </c>
      <c r="D7" s="10">
        <v>96.7</v>
      </c>
      <c r="E7" s="11">
        <v>12</v>
      </c>
      <c r="F7" s="12">
        <v>70.99</v>
      </c>
      <c r="G7" s="11">
        <v>19</v>
      </c>
      <c r="H7" s="12">
        <v>77.6883333333333</v>
      </c>
      <c r="I7" s="11">
        <v>18</v>
      </c>
      <c r="J7" s="12">
        <v>76.0323333333333</v>
      </c>
      <c r="K7" s="11">
        <v>18</v>
      </c>
      <c r="L7" s="12">
        <v>76.8333333333333</v>
      </c>
      <c r="M7" s="11">
        <v>18</v>
      </c>
      <c r="N7" s="18"/>
    </row>
    <row r="8" spans="1:14">
      <c r="A8" s="14">
        <v>1622020109</v>
      </c>
      <c r="B8" s="8" t="s">
        <v>36</v>
      </c>
      <c r="C8" s="9" t="s">
        <v>28</v>
      </c>
      <c r="D8" s="10">
        <v>97.1166666666667</v>
      </c>
      <c r="E8" s="11">
        <v>5</v>
      </c>
      <c r="F8" s="12">
        <v>85.1566666666667</v>
      </c>
      <c r="G8" s="11">
        <v>6</v>
      </c>
      <c r="H8" s="12">
        <v>82.745</v>
      </c>
      <c r="I8" s="11">
        <v>14</v>
      </c>
      <c r="J8" s="12">
        <v>85.2505</v>
      </c>
      <c r="K8" s="11">
        <v>7</v>
      </c>
      <c r="L8" s="12">
        <v>80.3166666666667</v>
      </c>
      <c r="M8" s="11">
        <v>5</v>
      </c>
      <c r="N8" s="18"/>
    </row>
    <row r="9" spans="1:14">
      <c r="A9" s="13">
        <v>1622020110</v>
      </c>
      <c r="B9" s="8" t="s">
        <v>37</v>
      </c>
      <c r="C9" s="9" t="s">
        <v>28</v>
      </c>
      <c r="D9" s="10">
        <v>97.1666666666667</v>
      </c>
      <c r="E9" s="11">
        <v>3</v>
      </c>
      <c r="F9" s="12">
        <v>83.4966666666667</v>
      </c>
      <c r="G9" s="11">
        <v>9</v>
      </c>
      <c r="H9" s="12">
        <v>83.2783333333333</v>
      </c>
      <c r="I9" s="11">
        <v>12</v>
      </c>
      <c r="J9" s="12">
        <v>84.5928333333333</v>
      </c>
      <c r="K9" s="11">
        <v>9</v>
      </c>
      <c r="L9" s="12">
        <v>79.6666666666667</v>
      </c>
      <c r="M9" s="11">
        <v>6</v>
      </c>
      <c r="N9" s="18"/>
    </row>
    <row r="10" spans="1:14">
      <c r="A10" s="13">
        <v>1622020111</v>
      </c>
      <c r="B10" s="8" t="s">
        <v>38</v>
      </c>
      <c r="C10" s="9" t="s">
        <v>28</v>
      </c>
      <c r="D10" s="10">
        <v>97.3666666666667</v>
      </c>
      <c r="E10" s="11">
        <v>1</v>
      </c>
      <c r="F10" s="12">
        <v>85.1933333333333</v>
      </c>
      <c r="G10" s="11">
        <v>5</v>
      </c>
      <c r="H10" s="12">
        <v>86.1966666666667</v>
      </c>
      <c r="I10" s="11">
        <v>5</v>
      </c>
      <c r="J10" s="12">
        <v>85.8344166666667</v>
      </c>
      <c r="K10" s="11">
        <v>5</v>
      </c>
      <c r="L10" s="12">
        <v>79.5833333333333</v>
      </c>
      <c r="M10" s="11">
        <v>7</v>
      </c>
      <c r="N10" s="18"/>
    </row>
    <row r="11" spans="1:14">
      <c r="A11" s="14">
        <v>1622020113</v>
      </c>
      <c r="B11" s="8" t="s">
        <v>40</v>
      </c>
      <c r="C11" s="9" t="s">
        <v>33</v>
      </c>
      <c r="D11" s="10">
        <v>96.75</v>
      </c>
      <c r="E11" s="11">
        <v>10</v>
      </c>
      <c r="F11" s="12">
        <v>71.3466666666667</v>
      </c>
      <c r="G11" s="11">
        <v>18</v>
      </c>
      <c r="H11" s="12">
        <v>85.3516666666667</v>
      </c>
      <c r="I11" s="11">
        <v>7</v>
      </c>
      <c r="J11" s="12">
        <v>77.3419166666666</v>
      </c>
      <c r="K11" s="11">
        <v>17</v>
      </c>
      <c r="L11" s="12">
        <v>76.8333333333333</v>
      </c>
      <c r="M11" s="11">
        <v>18</v>
      </c>
      <c r="N11" s="18"/>
    </row>
    <row r="12" spans="1:14">
      <c r="A12" s="14">
        <v>1622020114</v>
      </c>
      <c r="B12" s="8" t="s">
        <v>41</v>
      </c>
      <c r="C12" s="9" t="s">
        <v>28</v>
      </c>
      <c r="D12" s="10">
        <v>96.5166666666667</v>
      </c>
      <c r="E12" s="11">
        <v>18</v>
      </c>
      <c r="F12" s="12">
        <v>81.6833333333333</v>
      </c>
      <c r="G12" s="11">
        <v>11</v>
      </c>
      <c r="H12" s="12">
        <v>79.5066666666667</v>
      </c>
      <c r="I12" s="11">
        <v>16</v>
      </c>
      <c r="J12" s="12">
        <v>82.7764166666667</v>
      </c>
      <c r="K12" s="11">
        <v>12</v>
      </c>
      <c r="L12" s="12">
        <v>79.3333333333333</v>
      </c>
      <c r="M12" s="11">
        <v>8</v>
      </c>
      <c r="N12" s="18"/>
    </row>
    <row r="13" spans="1:14">
      <c r="A13" s="13">
        <v>1622020115</v>
      </c>
      <c r="B13" s="8" t="s">
        <v>42</v>
      </c>
      <c r="C13" s="9" t="s">
        <v>28</v>
      </c>
      <c r="D13" s="10">
        <v>96.6833333333333</v>
      </c>
      <c r="E13" s="11">
        <v>14</v>
      </c>
      <c r="F13" s="12">
        <v>77.75</v>
      </c>
      <c r="G13" s="11">
        <v>15</v>
      </c>
      <c r="H13" s="12">
        <v>82.8583333333333</v>
      </c>
      <c r="I13" s="11">
        <v>13</v>
      </c>
      <c r="J13" s="12">
        <v>80.7976666666667</v>
      </c>
      <c r="K13" s="11">
        <v>15</v>
      </c>
      <c r="L13" s="12">
        <v>77.5</v>
      </c>
      <c r="M13" s="11">
        <v>15</v>
      </c>
      <c r="N13" s="18"/>
    </row>
    <row r="14" spans="1:14">
      <c r="A14" s="14">
        <v>1622020116</v>
      </c>
      <c r="B14" s="8" t="s">
        <v>43</v>
      </c>
      <c r="C14" s="9" t="s">
        <v>28</v>
      </c>
      <c r="D14" s="10">
        <v>97.25</v>
      </c>
      <c r="E14" s="11">
        <v>2</v>
      </c>
      <c r="F14" s="12">
        <v>89.69</v>
      </c>
      <c r="G14" s="11">
        <v>3</v>
      </c>
      <c r="H14" s="12">
        <v>83.7683333333333</v>
      </c>
      <c r="I14" s="11">
        <v>10</v>
      </c>
      <c r="J14" s="12">
        <v>88.3869166666667</v>
      </c>
      <c r="K14" s="11">
        <v>3</v>
      </c>
      <c r="L14" s="12">
        <v>81.15</v>
      </c>
      <c r="M14" s="11">
        <v>1</v>
      </c>
      <c r="N14" s="18"/>
    </row>
    <row r="15" spans="1:14">
      <c r="A15" s="13">
        <v>1622020118</v>
      </c>
      <c r="B15" s="8" t="s">
        <v>45</v>
      </c>
      <c r="C15" s="9" t="s">
        <v>28</v>
      </c>
      <c r="D15" s="10">
        <v>96.8833333333333</v>
      </c>
      <c r="E15" s="11">
        <v>8</v>
      </c>
      <c r="F15" s="12">
        <v>74.9733333333333</v>
      </c>
      <c r="G15" s="11">
        <v>16</v>
      </c>
      <c r="H15" s="12">
        <v>85.3033333333333</v>
      </c>
      <c r="I15" s="11">
        <v>8</v>
      </c>
      <c r="J15" s="12">
        <v>79.58375</v>
      </c>
      <c r="K15" s="11">
        <v>16</v>
      </c>
      <c r="L15" s="12">
        <v>77.175</v>
      </c>
      <c r="M15" s="11">
        <v>16</v>
      </c>
      <c r="N15" s="18"/>
    </row>
    <row r="16" spans="1:14">
      <c r="A16" s="13">
        <v>1622020119</v>
      </c>
      <c r="B16" s="8" t="s">
        <v>48</v>
      </c>
      <c r="C16" s="9" t="s">
        <v>28</v>
      </c>
      <c r="D16" s="10">
        <v>96.7833333333333</v>
      </c>
      <c r="E16" s="11">
        <v>9</v>
      </c>
      <c r="F16" s="12">
        <v>83.8233333333333</v>
      </c>
      <c r="G16" s="11">
        <v>8</v>
      </c>
      <c r="H16" s="12">
        <v>87.5166666666667</v>
      </c>
      <c r="I16" s="11">
        <v>3</v>
      </c>
      <c r="J16" s="12">
        <v>85.36</v>
      </c>
      <c r="K16" s="11">
        <v>6</v>
      </c>
      <c r="L16" s="12">
        <v>77.0733333333333</v>
      </c>
      <c r="M16" s="11">
        <v>17</v>
      </c>
      <c r="N16" s="18"/>
    </row>
    <row r="17" spans="1:14">
      <c r="A17" s="13">
        <v>1622020120</v>
      </c>
      <c r="B17" s="8" t="s">
        <v>49</v>
      </c>
      <c r="C17" s="9" t="s">
        <v>28</v>
      </c>
      <c r="D17" s="10">
        <v>97.15</v>
      </c>
      <c r="E17" s="11">
        <v>4</v>
      </c>
      <c r="F17" s="12">
        <v>87.9933333333333</v>
      </c>
      <c r="G17" s="11">
        <v>4</v>
      </c>
      <c r="H17" s="12">
        <v>88.4716666666666</v>
      </c>
      <c r="I17" s="11">
        <v>2</v>
      </c>
      <c r="J17" s="12">
        <v>87.9194166666667</v>
      </c>
      <c r="K17" s="11">
        <v>4</v>
      </c>
      <c r="L17" s="12">
        <v>80.8583333333333</v>
      </c>
      <c r="M17" s="11">
        <v>3</v>
      </c>
      <c r="N17" s="18"/>
    </row>
    <row r="18" spans="1:14">
      <c r="A18" s="13">
        <v>1622020121</v>
      </c>
      <c r="B18" s="8" t="s">
        <v>50</v>
      </c>
      <c r="C18" s="9" t="s">
        <v>28</v>
      </c>
      <c r="D18" s="10">
        <v>96.9</v>
      </c>
      <c r="E18" s="11">
        <v>7</v>
      </c>
      <c r="F18" s="12">
        <v>80.8233333333333</v>
      </c>
      <c r="G18" s="11">
        <v>12</v>
      </c>
      <c r="H18" s="12">
        <v>83.5333333333333</v>
      </c>
      <c r="I18" s="11">
        <v>11</v>
      </c>
      <c r="J18" s="12">
        <v>83.0323333333333</v>
      </c>
      <c r="K18" s="11">
        <v>11</v>
      </c>
      <c r="L18" s="12">
        <v>78.0333333333333</v>
      </c>
      <c r="M18" s="11">
        <v>12</v>
      </c>
      <c r="N18" s="18"/>
    </row>
    <row r="19" spans="1:14">
      <c r="A19" s="13">
        <v>1622020122</v>
      </c>
      <c r="B19" s="8" t="s">
        <v>52</v>
      </c>
      <c r="C19" s="9" t="s">
        <v>28</v>
      </c>
      <c r="D19" s="10">
        <v>96.6666666666667</v>
      </c>
      <c r="E19" s="11">
        <v>15</v>
      </c>
      <c r="F19" s="12">
        <v>89.9433333333333</v>
      </c>
      <c r="G19" s="11">
        <v>1</v>
      </c>
      <c r="H19" s="12">
        <v>86.5133333333333</v>
      </c>
      <c r="I19" s="11">
        <v>4</v>
      </c>
      <c r="J19" s="12">
        <v>88.761</v>
      </c>
      <c r="K19" s="11">
        <v>2</v>
      </c>
      <c r="L19" s="12">
        <v>81.1333333333333</v>
      </c>
      <c r="M19" s="11">
        <v>2</v>
      </c>
      <c r="N19" s="18"/>
    </row>
    <row r="20" spans="1:14">
      <c r="A20" s="13">
        <v>1622020123</v>
      </c>
      <c r="B20" s="8" t="s">
        <v>54</v>
      </c>
      <c r="C20" s="9" t="s">
        <v>28</v>
      </c>
      <c r="D20" s="10">
        <v>96.7</v>
      </c>
      <c r="E20" s="11">
        <v>12</v>
      </c>
      <c r="F20" s="12">
        <v>89.7766666666667</v>
      </c>
      <c r="G20" s="11">
        <v>2</v>
      </c>
      <c r="H20" s="12">
        <v>88.6983333333333</v>
      </c>
      <c r="I20" s="11">
        <v>1</v>
      </c>
      <c r="J20" s="12">
        <v>88.9819166666667</v>
      </c>
      <c r="K20" s="11">
        <v>1</v>
      </c>
      <c r="L20" s="12">
        <v>78.3133333333333</v>
      </c>
      <c r="M20" s="11">
        <v>10</v>
      </c>
      <c r="N20" s="18"/>
    </row>
    <row r="21" spans="1:14">
      <c r="A21" s="13">
        <v>1623090105</v>
      </c>
      <c r="B21" s="8" t="s">
        <v>55</v>
      </c>
      <c r="C21" s="9" t="s">
        <v>28</v>
      </c>
      <c r="D21" s="10">
        <v>96.6666666666667</v>
      </c>
      <c r="E21" s="11">
        <v>15</v>
      </c>
      <c r="F21" s="12">
        <v>82.64</v>
      </c>
      <c r="G21" s="11">
        <v>10</v>
      </c>
      <c r="H21" s="12">
        <v>85.215</v>
      </c>
      <c r="I21" s="11">
        <v>9</v>
      </c>
      <c r="J21" s="12">
        <v>84.0838333333333</v>
      </c>
      <c r="K21" s="11">
        <v>10</v>
      </c>
      <c r="L21" s="12">
        <v>78.3433333333333</v>
      </c>
      <c r="M21" s="11">
        <v>9</v>
      </c>
      <c r="N21" s="18"/>
    </row>
    <row r="22" spans="1:14">
      <c r="A22" s="13">
        <v>1610080107</v>
      </c>
      <c r="B22" s="8" t="s">
        <v>56</v>
      </c>
      <c r="C22" s="9" t="s">
        <v>28</v>
      </c>
      <c r="D22" s="10">
        <v>96.625</v>
      </c>
      <c r="E22" s="11">
        <v>17</v>
      </c>
      <c r="F22" s="12">
        <v>85.07</v>
      </c>
      <c r="G22" s="11">
        <v>7</v>
      </c>
      <c r="H22" s="12">
        <v>81.855</v>
      </c>
      <c r="I22" s="11">
        <v>15</v>
      </c>
      <c r="J22" s="12">
        <v>85.032125</v>
      </c>
      <c r="K22" s="11">
        <v>8</v>
      </c>
      <c r="L22" s="12">
        <v>77.75</v>
      </c>
      <c r="M22" s="11">
        <v>13</v>
      </c>
      <c r="N22" s="18"/>
    </row>
    <row r="23" spans="1:14">
      <c r="A23" s="7">
        <v>1522020103</v>
      </c>
      <c r="B23" s="8" t="s">
        <v>57</v>
      </c>
      <c r="C23" s="9" t="s">
        <v>33</v>
      </c>
      <c r="D23" s="10">
        <v>86.715</v>
      </c>
      <c r="E23" s="11">
        <v>20</v>
      </c>
      <c r="F23" s="12">
        <v>65.695</v>
      </c>
      <c r="G23" s="11">
        <v>20</v>
      </c>
      <c r="H23" s="12">
        <v>74.4025</v>
      </c>
      <c r="I23" s="11">
        <v>19</v>
      </c>
      <c r="J23" s="12">
        <v>72.257125</v>
      </c>
      <c r="K23" s="11">
        <v>20</v>
      </c>
      <c r="L23" s="12">
        <v>77.75</v>
      </c>
      <c r="M23" s="11">
        <v>13</v>
      </c>
      <c r="N23" s="18"/>
    </row>
    <row r="24" spans="8:12">
      <c r="H24" s="15"/>
      <c r="J24" s="15"/>
      <c r="L24" s="15"/>
    </row>
    <row r="25" spans="8:8">
      <c r="H25" s="15"/>
    </row>
  </sheetData>
  <mergeCells count="9">
    <mergeCell ref="A1:N1"/>
    <mergeCell ref="D2:E2"/>
    <mergeCell ref="F2:G2"/>
    <mergeCell ref="H2:I2"/>
    <mergeCell ref="J2:K2"/>
    <mergeCell ref="L2:M2"/>
    <mergeCell ref="A2:A3"/>
    <mergeCell ref="B2:B3"/>
    <mergeCell ref="C2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张轶璞</dc:creator>
  <cp:lastModifiedBy>dell</cp:lastModifiedBy>
  <cp:revision>1</cp:revision>
  <dcterms:created xsi:type="dcterms:W3CDTF">1996-12-17T01:32:00Z</dcterms:created>
  <cp:lastPrinted>2016-04-05T06:20:00Z</cp:lastPrinted>
  <dcterms:modified xsi:type="dcterms:W3CDTF">2019-05-30T10:53:07Z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